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metk\Desktop\EYLÜL 2020 HAZIRLIK\"/>
    </mc:Choice>
  </mc:AlternateContent>
  <xr:revisionPtr revIDLastSave="0" documentId="8_{A03EA96D-4B83-4CE4-8DB1-803280E723C3}" xr6:coauthVersionLast="45" xr6:coauthVersionMax="45" xr10:uidLastSave="{00000000-0000-0000-0000-000000000000}"/>
  <bookViews>
    <workbookView xWindow="-120" yWindow="-120" windowWidth="29040" windowHeight="15840" xr2:uid="{41D61D34-26F9-4D25-9F5A-DED2F7738995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L43" i="1"/>
  <c r="H43" i="1"/>
  <c r="D43" i="1"/>
  <c r="K42" i="1"/>
  <c r="J42" i="1"/>
  <c r="G42" i="1"/>
  <c r="F42" i="1"/>
  <c r="H42" i="1" s="1"/>
  <c r="D42" i="1"/>
  <c r="C42" i="1"/>
  <c r="B42" i="1"/>
  <c r="L41" i="1"/>
  <c r="H41" i="1"/>
  <c r="D41" i="1"/>
  <c r="L40" i="1"/>
  <c r="H40" i="1"/>
  <c r="D40" i="1"/>
  <c r="L39" i="1"/>
  <c r="H39" i="1"/>
  <c r="D39" i="1"/>
  <c r="L38" i="1"/>
  <c r="H38" i="1"/>
  <c r="D38" i="1"/>
  <c r="L37" i="1"/>
  <c r="H37" i="1"/>
  <c r="D37" i="1"/>
  <c r="L36" i="1"/>
  <c r="H36" i="1"/>
  <c r="D36" i="1"/>
  <c r="L35" i="1"/>
  <c r="H35" i="1"/>
  <c r="D35" i="1"/>
  <c r="L34" i="1"/>
  <c r="H34" i="1"/>
  <c r="D34" i="1"/>
  <c r="L33" i="1"/>
  <c r="H33" i="1"/>
  <c r="D33" i="1"/>
  <c r="L32" i="1"/>
  <c r="H32" i="1"/>
  <c r="D32" i="1"/>
  <c r="L31" i="1"/>
  <c r="H31" i="1"/>
  <c r="D31" i="1"/>
  <c r="L30" i="1"/>
  <c r="H30" i="1"/>
  <c r="D30" i="1"/>
  <c r="K29" i="1"/>
  <c r="J29" i="1"/>
  <c r="G29" i="1"/>
  <c r="F29" i="1"/>
  <c r="H29" i="1" s="1"/>
  <c r="D29" i="1"/>
  <c r="C29" i="1"/>
  <c r="B29" i="1"/>
  <c r="L28" i="1"/>
  <c r="H28" i="1"/>
  <c r="D28" i="1"/>
  <c r="K27" i="1"/>
  <c r="J27" i="1"/>
  <c r="J22" i="1" s="1"/>
  <c r="G27" i="1"/>
  <c r="I27" i="1" s="1"/>
  <c r="F27" i="1"/>
  <c r="C27" i="1"/>
  <c r="C22" i="1" s="1"/>
  <c r="B27" i="1"/>
  <c r="B22" i="1" s="1"/>
  <c r="L26" i="1"/>
  <c r="H26" i="1"/>
  <c r="D26" i="1"/>
  <c r="L25" i="1"/>
  <c r="H25" i="1"/>
  <c r="D25" i="1"/>
  <c r="L24" i="1"/>
  <c r="H24" i="1"/>
  <c r="D24" i="1"/>
  <c r="K23" i="1"/>
  <c r="L23" i="1" s="1"/>
  <c r="J23" i="1"/>
  <c r="G23" i="1"/>
  <c r="I23" i="1" s="1"/>
  <c r="F23" i="1"/>
  <c r="H23" i="1" s="1"/>
  <c r="D23" i="1"/>
  <c r="C23" i="1"/>
  <c r="B23" i="1"/>
  <c r="G22" i="1"/>
  <c r="L21" i="1"/>
  <c r="H21" i="1"/>
  <c r="D21" i="1"/>
  <c r="K20" i="1"/>
  <c r="J20" i="1"/>
  <c r="G20" i="1"/>
  <c r="I20" i="1" s="1"/>
  <c r="F20" i="1"/>
  <c r="C20" i="1"/>
  <c r="C8" i="1" s="1"/>
  <c r="B20" i="1"/>
  <c r="L19" i="1"/>
  <c r="H19" i="1"/>
  <c r="D19" i="1"/>
  <c r="K18" i="1"/>
  <c r="L18" i="1" s="1"/>
  <c r="J18" i="1"/>
  <c r="G18" i="1"/>
  <c r="F18" i="1"/>
  <c r="H18" i="1" s="1"/>
  <c r="D18" i="1"/>
  <c r="C18" i="1"/>
  <c r="B18" i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K9" i="1"/>
  <c r="J9" i="1"/>
  <c r="J8" i="1" s="1"/>
  <c r="J44" i="1" s="1"/>
  <c r="J45" i="1" s="1"/>
  <c r="G9" i="1"/>
  <c r="F9" i="1"/>
  <c r="F8" i="1" s="1"/>
  <c r="D9" i="1"/>
  <c r="C9" i="1"/>
  <c r="B9" i="1"/>
  <c r="B8" i="1" s="1"/>
  <c r="G8" i="1"/>
  <c r="G44" i="1" s="1"/>
  <c r="C44" i="1" l="1"/>
  <c r="D8" i="1"/>
  <c r="I38" i="1"/>
  <c r="I34" i="1"/>
  <c r="I16" i="1"/>
  <c r="I40" i="1"/>
  <c r="I36" i="1"/>
  <c r="I32" i="1"/>
  <c r="I26" i="1"/>
  <c r="I19" i="1"/>
  <c r="I12" i="1"/>
  <c r="I44" i="1"/>
  <c r="I41" i="1"/>
  <c r="I37" i="1"/>
  <c r="I33" i="1"/>
  <c r="I15" i="1"/>
  <c r="I11" i="1"/>
  <c r="I42" i="1"/>
  <c r="I30" i="1"/>
  <c r="I24" i="1"/>
  <c r="I10" i="1"/>
  <c r="G45" i="1"/>
  <c r="I39" i="1"/>
  <c r="I35" i="1"/>
  <c r="I31" i="1"/>
  <c r="I28" i="1"/>
  <c r="I25" i="1"/>
  <c r="I21" i="1"/>
  <c r="I17" i="1"/>
  <c r="I13" i="1"/>
  <c r="I29" i="1"/>
  <c r="I43" i="1"/>
  <c r="I14" i="1"/>
  <c r="H8" i="1"/>
  <c r="E22" i="1"/>
  <c r="D22" i="1"/>
  <c r="I18" i="1"/>
  <c r="B44" i="1"/>
  <c r="B45" i="1" s="1"/>
  <c r="I22" i="1"/>
  <c r="I9" i="1"/>
  <c r="L27" i="1"/>
  <c r="H9" i="1"/>
  <c r="I8" i="1"/>
  <c r="D20" i="1"/>
  <c r="D27" i="1"/>
  <c r="E27" i="1"/>
  <c r="L9" i="1"/>
  <c r="L29" i="1"/>
  <c r="L42" i="1"/>
  <c r="H20" i="1"/>
  <c r="H27" i="1"/>
  <c r="L20" i="1"/>
  <c r="K8" i="1"/>
  <c r="E20" i="1"/>
  <c r="K22" i="1"/>
  <c r="F22" i="1"/>
  <c r="H22" i="1" s="1"/>
  <c r="I45" i="1" l="1"/>
  <c r="M22" i="1"/>
  <c r="L22" i="1"/>
  <c r="E9" i="1"/>
  <c r="E23" i="1"/>
  <c r="E43" i="1"/>
  <c r="E40" i="1"/>
  <c r="E38" i="1"/>
  <c r="E36" i="1"/>
  <c r="E34" i="1"/>
  <c r="E32" i="1"/>
  <c r="E30" i="1"/>
  <c r="E26" i="1"/>
  <c r="E24" i="1"/>
  <c r="E19" i="1"/>
  <c r="E16" i="1"/>
  <c r="E14" i="1"/>
  <c r="E12" i="1"/>
  <c r="E10" i="1"/>
  <c r="E44" i="1"/>
  <c r="D44" i="1"/>
  <c r="C45" i="1"/>
  <c r="E39" i="1"/>
  <c r="E35" i="1"/>
  <c r="E31" i="1"/>
  <c r="E28" i="1"/>
  <c r="E25" i="1"/>
  <c r="E15" i="1"/>
  <c r="E11" i="1"/>
  <c r="E42" i="1"/>
  <c r="E18" i="1"/>
  <c r="E41" i="1"/>
  <c r="E37" i="1"/>
  <c r="E33" i="1"/>
  <c r="E21" i="1"/>
  <c r="E17" i="1"/>
  <c r="E13" i="1"/>
  <c r="E29" i="1"/>
  <c r="E8" i="1"/>
  <c r="K44" i="1"/>
  <c r="M8" i="1" s="1"/>
  <c r="L8" i="1"/>
  <c r="F44" i="1"/>
  <c r="E45" i="1" l="1"/>
  <c r="D45" i="1"/>
  <c r="F45" i="1"/>
  <c r="H45" i="1" s="1"/>
  <c r="H44" i="1"/>
  <c r="K45" i="1"/>
  <c r="M44" i="1"/>
  <c r="M43" i="1"/>
  <c r="M40" i="1"/>
  <c r="M38" i="1"/>
  <c r="M36" i="1"/>
  <c r="M34" i="1"/>
  <c r="M32" i="1"/>
  <c r="M30" i="1"/>
  <c r="M26" i="1"/>
  <c r="M24" i="1"/>
  <c r="M19" i="1"/>
  <c r="M16" i="1"/>
  <c r="M14" i="1"/>
  <c r="M12" i="1"/>
  <c r="M10" i="1"/>
  <c r="L44" i="1"/>
  <c r="M41" i="1"/>
  <c r="M37" i="1"/>
  <c r="M33" i="1"/>
  <c r="M17" i="1"/>
  <c r="M13" i="1"/>
  <c r="M39" i="1"/>
  <c r="M35" i="1"/>
  <c r="M31" i="1"/>
  <c r="M28" i="1"/>
  <c r="M25" i="1"/>
  <c r="M21" i="1"/>
  <c r="M15" i="1"/>
  <c r="M11" i="1"/>
  <c r="M9" i="1"/>
  <c r="M18" i="1"/>
  <c r="M42" i="1"/>
  <c r="M27" i="1"/>
  <c r="M20" i="1"/>
  <c r="M29" i="1"/>
  <c r="M23" i="1"/>
  <c r="M45" i="1" l="1"/>
  <c r="L45" i="1"/>
</calcChain>
</file>

<file path=xl/sharedStrings.xml><?xml version="1.0" encoding="utf-8"?>
<sst xmlns="http://schemas.openxmlformats.org/spreadsheetml/2006/main" count="53" uniqueCount="49">
  <si>
    <t>1 - 30 EYLÜL İHRACAT RAKAMLARI</t>
  </si>
  <si>
    <t xml:space="preserve">SEKTÖREL BAZDA İHRACAT RAKAMLARI -1.000 $ </t>
  </si>
  <si>
    <t>1 - 30 EYLÜL</t>
  </si>
  <si>
    <t>1 OCAK  -  30 EYLÜL</t>
  </si>
  <si>
    <t>SON 12 AYLIK</t>
  </si>
  <si>
    <t>SEKTÖRLER</t>
  </si>
  <si>
    <t>Değişim    ('20/'19)</t>
  </si>
  <si>
    <t xml:space="preserve"> Pay(20)  (%)</t>
  </si>
  <si>
    <t>2018 - 2019</t>
  </si>
  <si>
    <t>2019 - 2020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</si>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</sst>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b/>
      <sz val="16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wrapText="1"/>
    </xf>
    <xf numFmtId="0" fontId="6" fillId="0" borderId="4" xfId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2" fontId="7" fillId="0" borderId="4" xfId="1" applyNumberFormat="1" applyFont="1" applyBorder="1" applyAlignment="1">
      <alignment horizontal="center" wrapText="1"/>
    </xf>
    <xf numFmtId="0" fontId="8" fillId="0" borderId="4" xfId="1" applyFont="1" applyBorder="1"/>
    <xf numFmtId="3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4" xfId="1" applyFont="1" applyBorder="1"/>
    <xf numFmtId="0" fontId="2" fillId="0" borderId="4" xfId="1" applyFont="1" applyBorder="1"/>
    <xf numFmtId="3" fontId="9" fillId="0" borderId="4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0" fontId="2" fillId="0" borderId="4" xfId="0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11" fillId="0" borderId="4" xfId="1" applyFont="1" applyBorder="1" applyAlignment="1">
      <alignment vertical="center" wrapText="1"/>
    </xf>
    <xf numFmtId="3" fontId="11" fillId="0" borderId="4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vertical="center"/>
    </xf>
    <xf numFmtId="3" fontId="13" fillId="2" borderId="4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164" fontId="14" fillId="4" borderId="4" xfId="1" applyNumberFormat="1" applyFont="1" applyFill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MAYIS_2009_İHRACAT_RAKAMLARI" xfId="1" xr:uid="{70BAEEC1-4F3A-4279-A940-03C7214DC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F7B8B2F3-5700-494B-846D-01EF0F103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B331-E756-42D2-9D33-59A564B93CC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A5" sqref="A5:M5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5" spans="1:13" ht="26.25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8" x14ac:dyDescent="0.2">
      <c r="A6" s="7"/>
      <c r="B6" s="8" t="s">
        <v>2</v>
      </c>
      <c r="C6" s="8"/>
      <c r="D6" s="8"/>
      <c r="E6" s="8"/>
      <c r="F6" s="8" t="s">
        <v>3</v>
      </c>
      <c r="G6" s="8"/>
      <c r="H6" s="8"/>
      <c r="I6" s="8"/>
      <c r="J6" s="8" t="s">
        <v>4</v>
      </c>
      <c r="K6" s="8"/>
      <c r="L6" s="8"/>
      <c r="M6" s="8"/>
    </row>
    <row r="7" spans="1:13" ht="30" x14ac:dyDescent="0.25">
      <c r="A7" s="9" t="s">
        <v>5</v>
      </c>
      <c r="B7" s="10">
        <v>2019</v>
      </c>
      <c r="C7" s="11">
        <v>2020</v>
      </c>
      <c r="D7" s="12" t="s">
        <v>6</v>
      </c>
      <c r="E7" s="12" t="s">
        <v>7</v>
      </c>
      <c r="F7" s="10">
        <v>2019</v>
      </c>
      <c r="G7" s="11">
        <v>2020</v>
      </c>
      <c r="H7" s="12" t="s">
        <v>6</v>
      </c>
      <c r="I7" s="12" t="s">
        <v>7</v>
      </c>
      <c r="J7" s="10" t="s">
        <v>8</v>
      </c>
      <c r="K7" s="10" t="s">
        <v>9</v>
      </c>
      <c r="L7" s="12" t="s">
        <v>6</v>
      </c>
      <c r="M7" s="12" t="s">
        <v>7</v>
      </c>
    </row>
    <row r="8" spans="1:13" ht="16.5" x14ac:dyDescent="0.25">
      <c r="A8" s="13" t="s">
        <v>10</v>
      </c>
      <c r="B8" s="14">
        <f>B9+B18+B20</f>
        <v>2074104.2033800001</v>
      </c>
      <c r="C8" s="14">
        <f>C9+C18+C20</f>
        <v>2220697.4566799998</v>
      </c>
      <c r="D8" s="15">
        <f t="shared" ref="D8:D46" si="0">(C8-B8)/B8*100</f>
        <v>7.0677863272784736</v>
      </c>
      <c r="E8" s="15">
        <f>C8/C$44*100</f>
        <v>14.884371698416787</v>
      </c>
      <c r="F8" s="14">
        <f>F9+F18+F20</f>
        <v>16341017.11798</v>
      </c>
      <c r="G8" s="14">
        <f>G9+G18+G20</f>
        <v>17130354.68922</v>
      </c>
      <c r="H8" s="15">
        <f t="shared" ref="H8:H46" si="1">(G8-F8)/F8*100</f>
        <v>4.8304066114189022</v>
      </c>
      <c r="I8" s="15">
        <f t="shared" ref="I8:I44" si="2">G8/G$44*100</f>
        <v>15.713294702395789</v>
      </c>
      <c r="J8" s="14">
        <f>J9+J18+J20</f>
        <v>22885335.17024</v>
      </c>
      <c r="K8" s="14">
        <f>K9+K18+K20</f>
        <v>24163979.88521</v>
      </c>
      <c r="L8" s="15">
        <f t="shared" ref="L8:L46" si="3">(K8-J8)/J8*100</f>
        <v>5.5871793244817525</v>
      </c>
      <c r="M8" s="15">
        <f t="shared" ref="M8:M44" si="4">K8/K$44*100</f>
        <v>15.779900322815005</v>
      </c>
    </row>
    <row r="9" spans="1:13" ht="15.75" x14ac:dyDescent="0.25">
      <c r="A9" s="16" t="s">
        <v>11</v>
      </c>
      <c r="B9" s="14">
        <f>B10+B11+B12+B13+B14+B15+B16+B17</f>
        <v>1416653.4661800002</v>
      </c>
      <c r="C9" s="14">
        <f>C10+C11+C12+C13+C14+C15+C16+C17</f>
        <v>1499317.3368800001</v>
      </c>
      <c r="D9" s="15">
        <f t="shared" si="0"/>
        <v>5.8351511271773902</v>
      </c>
      <c r="E9" s="15">
        <f t="shared" ref="E9:E44" si="5">C9/C$44*100</f>
        <v>10.04927369501557</v>
      </c>
      <c r="F9" s="14">
        <f>F10+F11+F12+F13+F14+F15+F16+F17</f>
        <v>10465533.107830001</v>
      </c>
      <c r="G9" s="14">
        <f>G10+G11+G12+G13+G14+G15+G16+G17</f>
        <v>11452599.56467</v>
      </c>
      <c r="H9" s="15">
        <f t="shared" si="1"/>
        <v>9.431592702157765</v>
      </c>
      <c r="I9" s="15">
        <f t="shared" si="2"/>
        <v>10.505215760735863</v>
      </c>
      <c r="J9" s="14">
        <f>J10+J11+J12+J13+J14+J15+J16+J17</f>
        <v>14950927.328910001</v>
      </c>
      <c r="K9" s="14">
        <f>K10+K11+K12+K13+K14+K15+K16+K17</f>
        <v>16326701.23841</v>
      </c>
      <c r="L9" s="15">
        <f t="shared" si="3"/>
        <v>9.2019302832120715</v>
      </c>
      <c r="M9" s="15">
        <f t="shared" si="4"/>
        <v>10.661890937104259</v>
      </c>
    </row>
    <row r="10" spans="1:13" ht="14.25" x14ac:dyDescent="0.2">
      <c r="A10" s="17" t="s">
        <v>12</v>
      </c>
      <c r="B10" s="18">
        <v>568541.18143999996</v>
      </c>
      <c r="C10" s="18">
        <v>644822.17466999998</v>
      </c>
      <c r="D10" s="19">
        <f t="shared" si="0"/>
        <v>13.416968852950225</v>
      </c>
      <c r="E10" s="19">
        <f t="shared" si="5"/>
        <v>4.3219633085538058</v>
      </c>
      <c r="F10" s="18">
        <v>4840674.55626</v>
      </c>
      <c r="G10" s="18">
        <v>5251072.7202500002</v>
      </c>
      <c r="H10" s="19">
        <f t="shared" si="1"/>
        <v>8.4781193038327682</v>
      </c>
      <c r="I10" s="19">
        <f t="shared" si="2"/>
        <v>4.8166926286075862</v>
      </c>
      <c r="J10" s="18">
        <v>6727675.3811799996</v>
      </c>
      <c r="K10" s="18">
        <v>7198542.5357100004</v>
      </c>
      <c r="L10" s="19">
        <f t="shared" si="3"/>
        <v>6.9989577060629999</v>
      </c>
      <c r="M10" s="19">
        <f t="shared" si="4"/>
        <v>4.7008929912482662</v>
      </c>
    </row>
    <row r="11" spans="1:13" ht="14.25" x14ac:dyDescent="0.2">
      <c r="A11" s="17" t="s">
        <v>13</v>
      </c>
      <c r="B11" s="18">
        <v>148472.87774</v>
      </c>
      <c r="C11" s="18">
        <v>197609.95804</v>
      </c>
      <c r="D11" s="19">
        <f t="shared" si="0"/>
        <v>33.094987480506013</v>
      </c>
      <c r="E11" s="19">
        <f t="shared" si="5"/>
        <v>1.324493824193965</v>
      </c>
      <c r="F11" s="18">
        <v>1354941.9502600001</v>
      </c>
      <c r="G11" s="18">
        <v>1691226.33647</v>
      </c>
      <c r="H11" s="19">
        <f t="shared" si="1"/>
        <v>24.819099161072565</v>
      </c>
      <c r="I11" s="19">
        <f t="shared" si="2"/>
        <v>1.5513244363894909</v>
      </c>
      <c r="J11" s="18">
        <v>2138488.3198899999</v>
      </c>
      <c r="K11" s="18">
        <v>2596713.3224800001</v>
      </c>
      <c r="L11" s="19">
        <f t="shared" si="3"/>
        <v>21.427519539296359</v>
      </c>
      <c r="M11" s="19">
        <f t="shared" si="4"/>
        <v>1.6957420752009567</v>
      </c>
    </row>
    <row r="12" spans="1:13" ht="14.25" x14ac:dyDescent="0.2">
      <c r="A12" s="17" t="s">
        <v>14</v>
      </c>
      <c r="B12" s="18">
        <v>152522.97880000001</v>
      </c>
      <c r="C12" s="18">
        <v>167005.23791</v>
      </c>
      <c r="D12" s="19">
        <f t="shared" si="0"/>
        <v>9.4951326180104623</v>
      </c>
      <c r="E12" s="19">
        <f t="shared" si="5"/>
        <v>1.1193636616989935</v>
      </c>
      <c r="F12" s="18">
        <v>1133232.25966</v>
      </c>
      <c r="G12" s="18">
        <v>1199120.9387999999</v>
      </c>
      <c r="H12" s="19">
        <f t="shared" si="1"/>
        <v>5.8142255109970371</v>
      </c>
      <c r="I12" s="19">
        <f t="shared" si="2"/>
        <v>1.0999270614656402</v>
      </c>
      <c r="J12" s="18">
        <v>1553052.6391</v>
      </c>
      <c r="K12" s="18">
        <v>1614454.26593</v>
      </c>
      <c r="L12" s="19">
        <f t="shared" si="3"/>
        <v>3.9536088658000956</v>
      </c>
      <c r="M12" s="19">
        <f t="shared" si="4"/>
        <v>1.0542935192439831</v>
      </c>
    </row>
    <row r="13" spans="1:13" ht="14.25" x14ac:dyDescent="0.2">
      <c r="A13" s="17" t="s">
        <v>15</v>
      </c>
      <c r="B13" s="18">
        <v>154402.71634000001</v>
      </c>
      <c r="C13" s="18">
        <v>148750.05215</v>
      </c>
      <c r="D13" s="19">
        <f t="shared" si="0"/>
        <v>-3.6609875292301544</v>
      </c>
      <c r="E13" s="19">
        <f t="shared" si="5"/>
        <v>0.9970070707738572</v>
      </c>
      <c r="F13" s="18">
        <v>953386.94038000004</v>
      </c>
      <c r="G13" s="18">
        <v>927738.85406000004</v>
      </c>
      <c r="H13" s="19">
        <f t="shared" si="1"/>
        <v>-2.6902074313895272</v>
      </c>
      <c r="I13" s="19">
        <f t="shared" si="2"/>
        <v>0.85099428967932922</v>
      </c>
      <c r="J13" s="18">
        <v>1414355.9518800001</v>
      </c>
      <c r="K13" s="18">
        <v>1390871.00092</v>
      </c>
      <c r="L13" s="19">
        <f t="shared" si="3"/>
        <v>-1.6604696242684323</v>
      </c>
      <c r="M13" s="19">
        <f t="shared" si="4"/>
        <v>0.90828604644904076</v>
      </c>
    </row>
    <row r="14" spans="1:13" ht="14.25" x14ac:dyDescent="0.2">
      <c r="A14" s="17" t="s">
        <v>16</v>
      </c>
      <c r="B14" s="18">
        <v>274784.34807000001</v>
      </c>
      <c r="C14" s="18">
        <v>223173.23477000001</v>
      </c>
      <c r="D14" s="19">
        <f t="shared" si="0"/>
        <v>-18.782406517147152</v>
      </c>
      <c r="E14" s="19">
        <f t="shared" si="5"/>
        <v>1.495833378591283</v>
      </c>
      <c r="F14" s="18">
        <v>1231061.04571</v>
      </c>
      <c r="G14" s="18">
        <v>1450567.71211</v>
      </c>
      <c r="H14" s="19">
        <f t="shared" si="1"/>
        <v>17.830688995069462</v>
      </c>
      <c r="I14" s="19">
        <f t="shared" si="2"/>
        <v>1.3305736138965079</v>
      </c>
      <c r="J14" s="18">
        <v>1753005.97535</v>
      </c>
      <c r="K14" s="18">
        <v>2247927.2590100002</v>
      </c>
      <c r="L14" s="19">
        <f t="shared" si="3"/>
        <v>28.23272085887703</v>
      </c>
      <c r="M14" s="19">
        <f t="shared" si="4"/>
        <v>1.467972918725523</v>
      </c>
    </row>
    <row r="15" spans="1:13" ht="14.25" x14ac:dyDescent="0.2">
      <c r="A15" s="17" t="s">
        <v>17</v>
      </c>
      <c r="B15" s="18">
        <v>17947.373670000001</v>
      </c>
      <c r="C15" s="18">
        <v>19081.79737</v>
      </c>
      <c r="D15" s="19">
        <f t="shared" si="0"/>
        <v>6.3208340164903882</v>
      </c>
      <c r="E15" s="19">
        <f t="shared" si="5"/>
        <v>0.12789700995720957</v>
      </c>
      <c r="F15" s="18">
        <v>209045.04857000001</v>
      </c>
      <c r="G15" s="18">
        <v>193791.80137</v>
      </c>
      <c r="H15" s="19">
        <f t="shared" si="1"/>
        <v>-7.2966316611380391</v>
      </c>
      <c r="I15" s="19">
        <f t="shared" si="2"/>
        <v>0.17776092445716965</v>
      </c>
      <c r="J15" s="18">
        <v>305270.15915999998</v>
      </c>
      <c r="K15" s="18">
        <v>267406.17768000002</v>
      </c>
      <c r="L15" s="19">
        <f t="shared" si="3"/>
        <v>-12.40343359606088</v>
      </c>
      <c r="M15" s="19">
        <f t="shared" si="4"/>
        <v>0.17462532453431098</v>
      </c>
    </row>
    <row r="16" spans="1:13" ht="14.25" x14ac:dyDescent="0.2">
      <c r="A16" s="17" t="s">
        <v>18</v>
      </c>
      <c r="B16" s="18">
        <v>93408.117929999993</v>
      </c>
      <c r="C16" s="18">
        <v>90775.25129</v>
      </c>
      <c r="D16" s="19">
        <f t="shared" si="0"/>
        <v>-2.8186700453306019</v>
      </c>
      <c r="E16" s="19">
        <f t="shared" si="5"/>
        <v>0.6084271304734713</v>
      </c>
      <c r="F16" s="18">
        <v>661881.18602999998</v>
      </c>
      <c r="G16" s="18">
        <v>662853.17989999999</v>
      </c>
      <c r="H16" s="19">
        <f t="shared" si="1"/>
        <v>0.14685322539987558</v>
      </c>
      <c r="I16" s="19">
        <f t="shared" si="2"/>
        <v>0.60802053134038925</v>
      </c>
      <c r="J16" s="18">
        <v>957883.12153999996</v>
      </c>
      <c r="K16" s="18">
        <v>909389.16518000001</v>
      </c>
      <c r="L16" s="19">
        <f t="shared" si="3"/>
        <v>-5.0626172723490157</v>
      </c>
      <c r="M16" s="19">
        <f t="shared" si="4"/>
        <v>0.59386203967052509</v>
      </c>
    </row>
    <row r="17" spans="1:13" ht="14.25" x14ac:dyDescent="0.2">
      <c r="A17" s="17" t="s">
        <v>19</v>
      </c>
      <c r="B17" s="18">
        <v>6573.87219</v>
      </c>
      <c r="C17" s="18">
        <v>8099.6306800000002</v>
      </c>
      <c r="D17" s="19">
        <f t="shared" si="0"/>
        <v>23.209433434391126</v>
      </c>
      <c r="E17" s="19">
        <f t="shared" si="5"/>
        <v>5.4288310772984599E-2</v>
      </c>
      <c r="F17" s="18">
        <v>81310.12096</v>
      </c>
      <c r="G17" s="18">
        <v>76228.021710000001</v>
      </c>
      <c r="H17" s="19">
        <f t="shared" si="1"/>
        <v>-6.2502664981892053</v>
      </c>
      <c r="I17" s="19">
        <f t="shared" si="2"/>
        <v>6.9922274899749531E-2</v>
      </c>
      <c r="J17" s="18">
        <v>101195.78081</v>
      </c>
      <c r="K17" s="18">
        <v>101397.51149999999</v>
      </c>
      <c r="L17" s="19">
        <f t="shared" si="3"/>
        <v>0.19934693757515035</v>
      </c>
      <c r="M17" s="19">
        <f t="shared" si="4"/>
        <v>6.621602203165311E-2</v>
      </c>
    </row>
    <row r="18" spans="1:13" ht="15.75" x14ac:dyDescent="0.25">
      <c r="A18" s="16" t="s">
        <v>20</v>
      </c>
      <c r="B18" s="14">
        <f>B19</f>
        <v>199909.51123999999</v>
      </c>
      <c r="C18" s="14">
        <f>C19</f>
        <v>206942.6563</v>
      </c>
      <c r="D18" s="15">
        <f t="shared" si="0"/>
        <v>3.518164301625657</v>
      </c>
      <c r="E18" s="15">
        <f t="shared" si="5"/>
        <v>1.3870468520425598</v>
      </c>
      <c r="F18" s="14">
        <f>F19</f>
        <v>1881570.41524</v>
      </c>
      <c r="G18" s="14">
        <f>G19</f>
        <v>1734058.5438999999</v>
      </c>
      <c r="H18" s="15">
        <f t="shared" si="1"/>
        <v>-7.8398273136742791</v>
      </c>
      <c r="I18" s="15">
        <f t="shared" si="2"/>
        <v>1.5906134709898818</v>
      </c>
      <c r="J18" s="14">
        <f>J19</f>
        <v>2558196.8751500002</v>
      </c>
      <c r="K18" s="14">
        <f>K19</f>
        <v>2357508.7718000002</v>
      </c>
      <c r="L18" s="15">
        <f t="shared" si="3"/>
        <v>-7.8449045614690087</v>
      </c>
      <c r="M18" s="15">
        <f t="shared" si="4"/>
        <v>1.5395333718157798</v>
      </c>
    </row>
    <row r="19" spans="1:13" ht="14.25" x14ac:dyDescent="0.2">
      <c r="A19" s="17" t="s">
        <v>21</v>
      </c>
      <c r="B19" s="18">
        <v>199909.51123999999</v>
      </c>
      <c r="C19" s="18">
        <v>206942.6563</v>
      </c>
      <c r="D19" s="19">
        <f t="shared" si="0"/>
        <v>3.518164301625657</v>
      </c>
      <c r="E19" s="19">
        <f t="shared" si="5"/>
        <v>1.3870468520425598</v>
      </c>
      <c r="F19" s="18">
        <v>1881570.41524</v>
      </c>
      <c r="G19" s="18">
        <v>1734058.5438999999</v>
      </c>
      <c r="H19" s="19">
        <f t="shared" si="1"/>
        <v>-7.8398273136742791</v>
      </c>
      <c r="I19" s="19">
        <f t="shared" si="2"/>
        <v>1.5906134709898818</v>
      </c>
      <c r="J19" s="18">
        <v>2558196.8751500002</v>
      </c>
      <c r="K19" s="18">
        <v>2357508.7718000002</v>
      </c>
      <c r="L19" s="19">
        <f t="shared" si="3"/>
        <v>-7.8449045614690087</v>
      </c>
      <c r="M19" s="19">
        <f t="shared" si="4"/>
        <v>1.5395333718157798</v>
      </c>
    </row>
    <row r="20" spans="1:13" ht="15.75" x14ac:dyDescent="0.25">
      <c r="A20" s="16" t="s">
        <v>22</v>
      </c>
      <c r="B20" s="14">
        <f>B21</f>
        <v>457541.22596000001</v>
      </c>
      <c r="C20" s="14">
        <f>C21</f>
        <v>514437.46350000001</v>
      </c>
      <c r="D20" s="15">
        <f t="shared" si="0"/>
        <v>12.435215519786645</v>
      </c>
      <c r="E20" s="15">
        <f t="shared" si="5"/>
        <v>3.4480511513586589</v>
      </c>
      <c r="F20" s="14">
        <f>F21</f>
        <v>3993913.59491</v>
      </c>
      <c r="G20" s="14">
        <f>G21</f>
        <v>3943696.5806499999</v>
      </c>
      <c r="H20" s="15">
        <f t="shared" si="1"/>
        <v>-1.2573385243986905</v>
      </c>
      <c r="I20" s="15">
        <f t="shared" si="2"/>
        <v>3.6174654706700449</v>
      </c>
      <c r="J20" s="14">
        <f>J21</f>
        <v>5376210.9661800005</v>
      </c>
      <c r="K20" s="14">
        <f>K21</f>
        <v>5479769.875</v>
      </c>
      <c r="L20" s="15">
        <f t="shared" si="3"/>
        <v>1.926243398398148</v>
      </c>
      <c r="M20" s="15">
        <f t="shared" si="4"/>
        <v>3.5784760138949672</v>
      </c>
    </row>
    <row r="21" spans="1:13" ht="14.25" x14ac:dyDescent="0.2">
      <c r="A21" s="17" t="s">
        <v>23</v>
      </c>
      <c r="B21" s="18">
        <v>457541.22596000001</v>
      </c>
      <c r="C21" s="18">
        <v>514437.46350000001</v>
      </c>
      <c r="D21" s="19">
        <f t="shared" si="0"/>
        <v>12.435215519786645</v>
      </c>
      <c r="E21" s="19">
        <f t="shared" si="5"/>
        <v>3.4480511513586589</v>
      </c>
      <c r="F21" s="18">
        <v>3993913.59491</v>
      </c>
      <c r="G21" s="18">
        <v>3943696.5806499999</v>
      </c>
      <c r="H21" s="19">
        <f t="shared" si="1"/>
        <v>-1.2573385243986905</v>
      </c>
      <c r="I21" s="19">
        <f t="shared" si="2"/>
        <v>3.6174654706700449</v>
      </c>
      <c r="J21" s="18">
        <v>5376210.9661800005</v>
      </c>
      <c r="K21" s="18">
        <v>5479769.875</v>
      </c>
      <c r="L21" s="19">
        <f t="shared" si="3"/>
        <v>1.926243398398148</v>
      </c>
      <c r="M21" s="19">
        <f t="shared" si="4"/>
        <v>3.5784760138949672</v>
      </c>
    </row>
    <row r="22" spans="1:13" ht="16.5" x14ac:dyDescent="0.25">
      <c r="A22" s="13" t="s">
        <v>24</v>
      </c>
      <c r="B22" s="14">
        <f>B23+B27+B29</f>
        <v>11580472.31896</v>
      </c>
      <c r="C22" s="14">
        <f>C23+C27+C29</f>
        <v>12277958.030750003</v>
      </c>
      <c r="D22" s="15">
        <f t="shared" si="0"/>
        <v>6.0229470144153971</v>
      </c>
      <c r="E22" s="15">
        <f t="shared" si="5"/>
        <v>82.29382641814702</v>
      </c>
      <c r="F22" s="14">
        <f>F23+F27+F29</f>
        <v>102212731.24561</v>
      </c>
      <c r="G22" s="14">
        <f>G23+G27+G29</f>
        <v>88921494.903620005</v>
      </c>
      <c r="H22" s="15">
        <f t="shared" si="1"/>
        <v>-13.003503751457426</v>
      </c>
      <c r="I22" s="15">
        <f t="shared" si="2"/>
        <v>81.565716539275442</v>
      </c>
      <c r="J22" s="14">
        <f>J23+J27+J29</f>
        <v>138247738.33304998</v>
      </c>
      <c r="K22" s="14">
        <f>K23+K27+K29</f>
        <v>124891771.14087</v>
      </c>
      <c r="L22" s="15">
        <f t="shared" si="3"/>
        <v>-9.6608938079004023</v>
      </c>
      <c r="M22" s="15">
        <f t="shared" si="4"/>
        <v>81.558572267683587</v>
      </c>
    </row>
    <row r="23" spans="1:13" ht="15.75" x14ac:dyDescent="0.25">
      <c r="A23" s="16" t="s">
        <v>25</v>
      </c>
      <c r="B23" s="14">
        <f>B24+B25+B26</f>
        <v>1054675.92637</v>
      </c>
      <c r="C23" s="14">
        <f>C24+C25+C26</f>
        <v>1090243.76829</v>
      </c>
      <c r="D23" s="15">
        <f>(C23-B23)/B23*100</f>
        <v>3.3723953520412651</v>
      </c>
      <c r="E23" s="15">
        <f t="shared" si="5"/>
        <v>7.3074310236620974</v>
      </c>
      <c r="F23" s="14">
        <f>F24+F25+F26</f>
        <v>9022729.8386499994</v>
      </c>
      <c r="G23" s="14">
        <f>G24+G25+G26</f>
        <v>7803354.3417400001</v>
      </c>
      <c r="H23" s="15">
        <f t="shared" si="1"/>
        <v>-13.514485291210326</v>
      </c>
      <c r="I23" s="15">
        <f t="shared" si="2"/>
        <v>7.1578439946805004</v>
      </c>
      <c r="J23" s="14">
        <f>J24+J25+J26</f>
        <v>12181287.435810002</v>
      </c>
      <c r="K23" s="14">
        <f>K24+K25+K26</f>
        <v>10896973.76706</v>
      </c>
      <c r="L23" s="15">
        <f t="shared" si="3"/>
        <v>-10.543332759511392</v>
      </c>
      <c r="M23" s="15">
        <f t="shared" si="4"/>
        <v>7.1160943139910406</v>
      </c>
    </row>
    <row r="24" spans="1:13" ht="14.25" x14ac:dyDescent="0.2">
      <c r="A24" s="17" t="s">
        <v>26</v>
      </c>
      <c r="B24" s="18">
        <v>676898.7389</v>
      </c>
      <c r="C24" s="18">
        <v>688345.84267000004</v>
      </c>
      <c r="D24" s="19">
        <f t="shared" si="0"/>
        <v>1.6911102225721766</v>
      </c>
      <c r="E24" s="19">
        <f t="shared" si="5"/>
        <v>4.6136835742936517</v>
      </c>
      <c r="F24" s="18">
        <v>5941685.9445200004</v>
      </c>
      <c r="G24" s="18">
        <v>5044370.07907</v>
      </c>
      <c r="H24" s="19">
        <f t="shared" si="1"/>
        <v>-15.102041303236369</v>
      </c>
      <c r="I24" s="19">
        <f t="shared" si="2"/>
        <v>4.6270888769311052</v>
      </c>
      <c r="J24" s="18">
        <v>8068490.7145100003</v>
      </c>
      <c r="K24" s="18">
        <v>7019530.5187299997</v>
      </c>
      <c r="L24" s="19">
        <f t="shared" si="3"/>
        <v>-13.000699051355404</v>
      </c>
      <c r="M24" s="19">
        <f t="shared" si="4"/>
        <v>4.5839920586225347</v>
      </c>
    </row>
    <row r="25" spans="1:13" ht="14.25" x14ac:dyDescent="0.2">
      <c r="A25" s="17" t="s">
        <v>27</v>
      </c>
      <c r="B25" s="18">
        <v>147827.28748</v>
      </c>
      <c r="C25" s="18">
        <v>131374.29897999999</v>
      </c>
      <c r="D25" s="19">
        <f t="shared" si="0"/>
        <v>-11.129872421034568</v>
      </c>
      <c r="E25" s="19">
        <f t="shared" si="5"/>
        <v>0.8805449349956328</v>
      </c>
      <c r="F25" s="18">
        <v>1278900.4245199999</v>
      </c>
      <c r="G25" s="18">
        <v>988097.89269000001</v>
      </c>
      <c r="H25" s="19">
        <f t="shared" si="1"/>
        <v>-22.738481140089121</v>
      </c>
      <c r="I25" s="19">
        <f t="shared" si="2"/>
        <v>0.90636029809848506</v>
      </c>
      <c r="J25" s="18">
        <v>1679892.7344200001</v>
      </c>
      <c r="K25" s="18">
        <v>1374298.8721100001</v>
      </c>
      <c r="L25" s="19">
        <f t="shared" si="3"/>
        <v>-18.19127233832042</v>
      </c>
      <c r="M25" s="19">
        <f t="shared" si="4"/>
        <v>0.89746388296434476</v>
      </c>
    </row>
    <row r="26" spans="1:13" ht="14.25" x14ac:dyDescent="0.2">
      <c r="A26" s="17" t="s">
        <v>28</v>
      </c>
      <c r="B26" s="18">
        <v>229949.89999000001</v>
      </c>
      <c r="C26" s="18">
        <v>270523.62663999997</v>
      </c>
      <c r="D26" s="19">
        <f t="shared" si="0"/>
        <v>17.644594171062664</v>
      </c>
      <c r="E26" s="19">
        <f t="shared" si="5"/>
        <v>1.8132025143728123</v>
      </c>
      <c r="F26" s="18">
        <v>1802143.46961</v>
      </c>
      <c r="G26" s="18">
        <v>1770886.36998</v>
      </c>
      <c r="H26" s="19">
        <f t="shared" si="1"/>
        <v>-1.7344401351555203</v>
      </c>
      <c r="I26" s="19">
        <f t="shared" si="2"/>
        <v>1.6243948196509101</v>
      </c>
      <c r="J26" s="18">
        <v>2432903.9868800002</v>
      </c>
      <c r="K26" s="18">
        <v>2503144.37622</v>
      </c>
      <c r="L26" s="19">
        <f t="shared" si="3"/>
        <v>2.8871007536173798</v>
      </c>
      <c r="M26" s="19">
        <f t="shared" si="4"/>
        <v>1.6346383724041604</v>
      </c>
    </row>
    <row r="27" spans="1:13" ht="15.75" x14ac:dyDescent="0.25">
      <c r="A27" s="16" t="s">
        <v>29</v>
      </c>
      <c r="B27" s="14">
        <f>B28</f>
        <v>1653647.47025</v>
      </c>
      <c r="C27" s="14">
        <f>C28</f>
        <v>1633212.1031800001</v>
      </c>
      <c r="D27" s="15">
        <f t="shared" si="0"/>
        <v>-1.2357753050540139</v>
      </c>
      <c r="E27" s="15">
        <f t="shared" si="5"/>
        <v>10.946712229061243</v>
      </c>
      <c r="F27" s="14">
        <f>F28</f>
        <v>15024423.980450001</v>
      </c>
      <c r="G27" s="14">
        <f>G28</f>
        <v>13122588.9651</v>
      </c>
      <c r="H27" s="15">
        <f t="shared" si="1"/>
        <v>-12.658289048716254</v>
      </c>
      <c r="I27" s="15">
        <f t="shared" si="2"/>
        <v>12.037060026362607</v>
      </c>
      <c r="J27" s="14">
        <f>J28</f>
        <v>19599910.429919999</v>
      </c>
      <c r="K27" s="14">
        <f>K28</f>
        <v>18686406.623240001</v>
      </c>
      <c r="L27" s="15">
        <f t="shared" si="3"/>
        <v>-4.6607550067448251</v>
      </c>
      <c r="M27" s="15">
        <f t="shared" si="4"/>
        <v>12.202858771902788</v>
      </c>
    </row>
    <row r="28" spans="1:13" ht="14.25" x14ac:dyDescent="0.2">
      <c r="A28" s="17" t="s">
        <v>30</v>
      </c>
      <c r="B28" s="18">
        <v>1653647.47025</v>
      </c>
      <c r="C28" s="18">
        <v>1633212.1031800001</v>
      </c>
      <c r="D28" s="19">
        <f t="shared" si="0"/>
        <v>-1.2357753050540139</v>
      </c>
      <c r="E28" s="19">
        <f t="shared" si="5"/>
        <v>10.946712229061243</v>
      </c>
      <c r="F28" s="18">
        <v>15024423.980450001</v>
      </c>
      <c r="G28" s="18">
        <v>13122588.9651</v>
      </c>
      <c r="H28" s="19">
        <f t="shared" si="1"/>
        <v>-12.658289048716254</v>
      </c>
      <c r="I28" s="19">
        <f t="shared" si="2"/>
        <v>12.037060026362607</v>
      </c>
      <c r="J28" s="18">
        <v>19599910.429919999</v>
      </c>
      <c r="K28" s="18">
        <v>18686406.623240001</v>
      </c>
      <c r="L28" s="19">
        <f t="shared" si="3"/>
        <v>-4.6607550067448251</v>
      </c>
      <c r="M28" s="19">
        <f t="shared" si="4"/>
        <v>12.202858771902788</v>
      </c>
    </row>
    <row r="29" spans="1:13" ht="15.75" x14ac:dyDescent="0.25">
      <c r="A29" s="16" t="s">
        <v>31</v>
      </c>
      <c r="B29" s="14">
        <f>B30+B31+B32+B33+B34+B35+B36+B37+B38+B39+B40+B41</f>
        <v>8872148.92234</v>
      </c>
      <c r="C29" s="14">
        <f>C30+C31+C32+C33+C34+C35+C36+C37+C38+C39+C40+C41</f>
        <v>9554502.1592800021</v>
      </c>
      <c r="D29" s="15">
        <f t="shared" si="0"/>
        <v>7.690957883065308</v>
      </c>
      <c r="E29" s="15">
        <f t="shared" si="5"/>
        <v>64.039683165423682</v>
      </c>
      <c r="F29" s="14">
        <f>F30+F31+F32+F33+F34+F35+F36+F37+F38+F39+F40+F41</f>
        <v>78165577.426509991</v>
      </c>
      <c r="G29" s="14">
        <f>G30+G31+G32+G33+G34+G35+G36+G37+G38+G39+G40+G41</f>
        <v>67995551.596780002</v>
      </c>
      <c r="H29" s="15">
        <f t="shared" si="1"/>
        <v>-13.010875329734093</v>
      </c>
      <c r="I29" s="15">
        <f t="shared" si="2"/>
        <v>62.370812518232334</v>
      </c>
      <c r="J29" s="14">
        <f>J30+J31+J32+J33+J34+J35+J36+J37+J38+J39+J40+J41</f>
        <v>106466540.46731998</v>
      </c>
      <c r="K29" s="14">
        <f>K30+K31+K32+K33+K34+K35+K36+K37+K38+K39+K40+K41</f>
        <v>95308390.750569999</v>
      </c>
      <c r="L29" s="15">
        <f t="shared" si="3"/>
        <v>-10.480428562600837</v>
      </c>
      <c r="M29" s="15">
        <f t="shared" si="4"/>
        <v>62.239619181789763</v>
      </c>
    </row>
    <row r="30" spans="1:13" ht="14.25" x14ac:dyDescent="0.2">
      <c r="A30" s="17" t="s">
        <v>32</v>
      </c>
      <c r="B30" s="18">
        <v>1499512.3064600001</v>
      </c>
      <c r="C30" s="18">
        <v>1797605.82766</v>
      </c>
      <c r="D30" s="19">
        <f t="shared" si="0"/>
        <v>19.879364771852345</v>
      </c>
      <c r="E30" s="19">
        <f t="shared" si="5"/>
        <v>12.048572049131289</v>
      </c>
      <c r="F30" s="18">
        <v>13277200.06401</v>
      </c>
      <c r="G30" s="18">
        <v>12123141.959869999</v>
      </c>
      <c r="H30" s="19">
        <f t="shared" si="1"/>
        <v>-8.6920291821787163</v>
      </c>
      <c r="I30" s="19">
        <f t="shared" si="2"/>
        <v>11.120289438857569</v>
      </c>
      <c r="J30" s="18">
        <v>17668889.053630002</v>
      </c>
      <c r="K30" s="18">
        <v>16535512.088509999</v>
      </c>
      <c r="L30" s="19">
        <f t="shared" si="3"/>
        <v>-6.4145343925126692</v>
      </c>
      <c r="M30" s="19">
        <f t="shared" si="4"/>
        <v>10.798251520772723</v>
      </c>
    </row>
    <row r="31" spans="1:13" ht="14.25" x14ac:dyDescent="0.2">
      <c r="A31" s="17" t="s">
        <v>33</v>
      </c>
      <c r="B31" s="18">
        <v>2591966.7039399999</v>
      </c>
      <c r="C31" s="18">
        <v>2605033.0198900001</v>
      </c>
      <c r="D31" s="19">
        <f t="shared" si="0"/>
        <v>0.50410817122528351</v>
      </c>
      <c r="E31" s="19">
        <f t="shared" si="5"/>
        <v>17.460406251223652</v>
      </c>
      <c r="F31" s="18">
        <v>22546595.521230001</v>
      </c>
      <c r="G31" s="18">
        <v>17140579.41877</v>
      </c>
      <c r="H31" s="19">
        <f t="shared" si="1"/>
        <v>-23.977083801275743</v>
      </c>
      <c r="I31" s="19">
        <f t="shared" si="2"/>
        <v>15.722673620204922</v>
      </c>
      <c r="J31" s="18">
        <v>30703024.98934</v>
      </c>
      <c r="K31" s="18">
        <v>25180942.398850001</v>
      </c>
      <c r="L31" s="19">
        <f t="shared" si="3"/>
        <v>-17.985467530991649</v>
      </c>
      <c r="M31" s="19">
        <f t="shared" si="4"/>
        <v>16.444011416000478</v>
      </c>
    </row>
    <row r="32" spans="1:13" ht="14.25" x14ac:dyDescent="0.2">
      <c r="A32" s="17" t="s">
        <v>34</v>
      </c>
      <c r="B32" s="18">
        <v>37060.896339999999</v>
      </c>
      <c r="C32" s="18">
        <v>159923.62223000001</v>
      </c>
      <c r="D32" s="19">
        <f t="shared" si="0"/>
        <v>331.51579703536117</v>
      </c>
      <c r="E32" s="19">
        <f t="shared" si="5"/>
        <v>1.0718986638491557</v>
      </c>
      <c r="F32" s="18">
        <v>726638.20892999996</v>
      </c>
      <c r="G32" s="18">
        <v>921859.81466999999</v>
      </c>
      <c r="H32" s="19">
        <f t="shared" si="1"/>
        <v>26.866410731066654</v>
      </c>
      <c r="I32" s="19">
        <f t="shared" si="2"/>
        <v>0.84560157714196427</v>
      </c>
      <c r="J32" s="18">
        <v>925622.35115</v>
      </c>
      <c r="K32" s="18">
        <v>1237535.77899</v>
      </c>
      <c r="L32" s="19">
        <f t="shared" si="3"/>
        <v>33.697698359647049</v>
      </c>
      <c r="M32" s="19">
        <f t="shared" si="4"/>
        <v>0.80815293387708886</v>
      </c>
    </row>
    <row r="33" spans="1:13" ht="14.25" x14ac:dyDescent="0.2">
      <c r="A33" s="17" t="s">
        <v>35</v>
      </c>
      <c r="B33" s="18">
        <v>1011369.69213</v>
      </c>
      <c r="C33" s="18">
        <v>1063809.26315</v>
      </c>
      <c r="D33" s="19">
        <f t="shared" si="0"/>
        <v>5.1850051893051514</v>
      </c>
      <c r="E33" s="19">
        <f t="shared" si="5"/>
        <v>7.1302520031773788</v>
      </c>
      <c r="F33" s="18">
        <v>8178826.6777999997</v>
      </c>
      <c r="G33" s="18">
        <v>7603913.2310600001</v>
      </c>
      <c r="H33" s="19">
        <f t="shared" si="1"/>
        <v>-7.0292900117385049</v>
      </c>
      <c r="I33" s="19">
        <f t="shared" si="2"/>
        <v>6.9749010839969232</v>
      </c>
      <c r="J33" s="18">
        <v>11339772.96744</v>
      </c>
      <c r="K33" s="18">
        <v>10660936.23048</v>
      </c>
      <c r="L33" s="19">
        <f t="shared" si="3"/>
        <v>-5.9863344610967957</v>
      </c>
      <c r="M33" s="19">
        <f t="shared" si="4"/>
        <v>6.9619537784762375</v>
      </c>
    </row>
    <row r="34" spans="1:13" ht="14.25" x14ac:dyDescent="0.2">
      <c r="A34" s="17" t="s">
        <v>36</v>
      </c>
      <c r="B34" s="18">
        <v>647143.81076999998</v>
      </c>
      <c r="C34" s="18">
        <v>689080.97945999994</v>
      </c>
      <c r="D34" s="19">
        <f t="shared" si="0"/>
        <v>6.4803476433006892</v>
      </c>
      <c r="E34" s="19">
        <f t="shared" si="5"/>
        <v>4.6186108772896652</v>
      </c>
      <c r="F34" s="18">
        <v>5700610.4802700002</v>
      </c>
      <c r="G34" s="18">
        <v>5280897.2388800001</v>
      </c>
      <c r="H34" s="19">
        <f t="shared" si="1"/>
        <v>-7.3626016519220423</v>
      </c>
      <c r="I34" s="19">
        <f t="shared" si="2"/>
        <v>4.844049998556569</v>
      </c>
      <c r="J34" s="18">
        <v>7767622.1986199999</v>
      </c>
      <c r="K34" s="18">
        <v>7413566.0724099996</v>
      </c>
      <c r="L34" s="19">
        <f t="shared" si="3"/>
        <v>-4.5581017865789368</v>
      </c>
      <c r="M34" s="19">
        <f t="shared" si="4"/>
        <v>4.8413106704676538</v>
      </c>
    </row>
    <row r="35" spans="1:13" ht="14.25" x14ac:dyDescent="0.2">
      <c r="A35" s="17" t="s">
        <v>37</v>
      </c>
      <c r="B35" s="18">
        <v>651276.00887000002</v>
      </c>
      <c r="C35" s="18">
        <v>748596.35280999995</v>
      </c>
      <c r="D35" s="19">
        <f t="shared" si="0"/>
        <v>14.943026092555769</v>
      </c>
      <c r="E35" s="19">
        <f t="shared" si="5"/>
        <v>5.0175166066796635</v>
      </c>
      <c r="F35" s="18">
        <v>6040144.9869299997</v>
      </c>
      <c r="G35" s="18">
        <v>5873409.4536800003</v>
      </c>
      <c r="H35" s="19">
        <f t="shared" si="1"/>
        <v>-2.7604558104282426</v>
      </c>
      <c r="I35" s="19">
        <f t="shared" si="2"/>
        <v>5.3875483215527975</v>
      </c>
      <c r="J35" s="18">
        <v>8115640.6330199996</v>
      </c>
      <c r="K35" s="18">
        <v>7953796.1258199997</v>
      </c>
      <c r="L35" s="19">
        <f t="shared" si="3"/>
        <v>-1.9942295934285863</v>
      </c>
      <c r="M35" s="19">
        <f t="shared" si="4"/>
        <v>5.1940992605383052</v>
      </c>
    </row>
    <row r="36" spans="1:13" ht="14.25" x14ac:dyDescent="0.2">
      <c r="A36" s="17" t="s">
        <v>38</v>
      </c>
      <c r="B36" s="18">
        <v>1131208.7691200001</v>
      </c>
      <c r="C36" s="18">
        <v>1101727.59806</v>
      </c>
      <c r="D36" s="19">
        <f t="shared" si="0"/>
        <v>-2.6061653573402137</v>
      </c>
      <c r="E36" s="19">
        <f t="shared" si="5"/>
        <v>7.384402152846695</v>
      </c>
      <c r="F36" s="18">
        <v>10546273.71163</v>
      </c>
      <c r="G36" s="18">
        <v>8991851.6684700008</v>
      </c>
      <c r="H36" s="19">
        <f t="shared" si="1"/>
        <v>-14.739064106081809</v>
      </c>
      <c r="I36" s="19">
        <f t="shared" si="2"/>
        <v>8.2480262522417078</v>
      </c>
      <c r="J36" s="18">
        <v>15132426.481319999</v>
      </c>
      <c r="K36" s="18">
        <v>12261757.41392</v>
      </c>
      <c r="L36" s="19">
        <f t="shared" si="3"/>
        <v>-18.970315639356677</v>
      </c>
      <c r="M36" s="19">
        <f t="shared" si="4"/>
        <v>8.0073444313957616</v>
      </c>
    </row>
    <row r="37" spans="1:13" ht="14.25" x14ac:dyDescent="0.2">
      <c r="A37" s="20" t="s">
        <v>39</v>
      </c>
      <c r="B37" s="18">
        <v>303893.14176999999</v>
      </c>
      <c r="C37" s="18">
        <v>344634.19218999997</v>
      </c>
      <c r="D37" s="19">
        <f t="shared" si="0"/>
        <v>13.406373761088247</v>
      </c>
      <c r="E37" s="19">
        <f t="shared" si="5"/>
        <v>2.3099334855854461</v>
      </c>
      <c r="F37" s="18">
        <v>2639036.9443100002</v>
      </c>
      <c r="G37" s="18">
        <v>2732217.6420800001</v>
      </c>
      <c r="H37" s="19">
        <f t="shared" si="1"/>
        <v>3.5308599211127332</v>
      </c>
      <c r="I37" s="19">
        <f t="shared" si="2"/>
        <v>2.5062026899013858</v>
      </c>
      <c r="J37" s="18">
        <v>3404218.8393299999</v>
      </c>
      <c r="K37" s="18">
        <v>3608254.8115900001</v>
      </c>
      <c r="L37" s="19">
        <f t="shared" si="3"/>
        <v>5.9936209124604183</v>
      </c>
      <c r="M37" s="19">
        <f t="shared" si="4"/>
        <v>2.3563130550798754</v>
      </c>
    </row>
    <row r="38" spans="1:13" ht="14.25" x14ac:dyDescent="0.2">
      <c r="A38" s="17" t="s">
        <v>40</v>
      </c>
      <c r="B38" s="18">
        <v>438813.72123999998</v>
      </c>
      <c r="C38" s="18">
        <v>314914.99702000001</v>
      </c>
      <c r="D38" s="19">
        <f t="shared" si="0"/>
        <v>-28.234924803601608</v>
      </c>
      <c r="E38" s="19">
        <f t="shared" si="5"/>
        <v>2.1107386127505854</v>
      </c>
      <c r="F38" s="18">
        <v>3162799.38001</v>
      </c>
      <c r="G38" s="18">
        <v>2456958.4396500001</v>
      </c>
      <c r="H38" s="19">
        <f t="shared" si="1"/>
        <v>-22.31696846853967</v>
      </c>
      <c r="I38" s="19">
        <f t="shared" si="2"/>
        <v>2.2537135239852333</v>
      </c>
      <c r="J38" s="18">
        <v>4153565.2112400001</v>
      </c>
      <c r="K38" s="18">
        <v>3396856.8364200001</v>
      </c>
      <c r="L38" s="19">
        <f t="shared" si="3"/>
        <v>-18.218285649452781</v>
      </c>
      <c r="M38" s="19">
        <f t="shared" si="4"/>
        <v>2.2182629907910338</v>
      </c>
    </row>
    <row r="39" spans="1:13" ht="14.25" x14ac:dyDescent="0.2">
      <c r="A39" s="17" t="s">
        <v>41</v>
      </c>
      <c r="B39" s="18">
        <v>156438.21489999999</v>
      </c>
      <c r="C39" s="18">
        <v>281582.27307</v>
      </c>
      <c r="D39" s="19">
        <f>(C39-B39)/B39*100</f>
        <v>79.995836215592107</v>
      </c>
      <c r="E39" s="19">
        <f t="shared" si="5"/>
        <v>1.8873238240768246</v>
      </c>
      <c r="F39" s="18">
        <v>1833671.89558</v>
      </c>
      <c r="G39" s="18">
        <v>1521396.3464500001</v>
      </c>
      <c r="H39" s="19">
        <f t="shared" si="1"/>
        <v>-17.030066822899389</v>
      </c>
      <c r="I39" s="19">
        <f t="shared" si="2"/>
        <v>1.3955431504264795</v>
      </c>
      <c r="J39" s="18">
        <v>2522737.3872199999</v>
      </c>
      <c r="K39" s="18">
        <v>2428418.6205600002</v>
      </c>
      <c r="L39" s="19">
        <f t="shared" si="3"/>
        <v>-3.7387469317183628</v>
      </c>
      <c r="M39" s="19">
        <f t="shared" si="4"/>
        <v>1.5858399136459838</v>
      </c>
    </row>
    <row r="40" spans="1:13" ht="14.25" x14ac:dyDescent="0.2">
      <c r="A40" s="17" t="s">
        <v>42</v>
      </c>
      <c r="B40" s="18">
        <v>395731.57701000001</v>
      </c>
      <c r="C40" s="18">
        <v>437025.94819000002</v>
      </c>
      <c r="D40" s="19">
        <f>(C40-B40)/B40*100</f>
        <v>10.434944689530429</v>
      </c>
      <c r="E40" s="19">
        <f t="shared" si="5"/>
        <v>2.9291953458792745</v>
      </c>
      <c r="F40" s="18">
        <v>3429649.1055899998</v>
      </c>
      <c r="G40" s="18">
        <v>3278405.1237599999</v>
      </c>
      <c r="H40" s="19">
        <f t="shared" si="1"/>
        <v>-4.4098966737876113</v>
      </c>
      <c r="I40" s="19">
        <f t="shared" si="2"/>
        <v>3.0072083618854037</v>
      </c>
      <c r="J40" s="18">
        <v>4613824.3302600002</v>
      </c>
      <c r="K40" s="18">
        <v>4524859.4642899996</v>
      </c>
      <c r="L40" s="19">
        <f t="shared" si="3"/>
        <v>-1.9282239548333049</v>
      </c>
      <c r="M40" s="19">
        <f t="shared" si="4"/>
        <v>2.954887053392437</v>
      </c>
    </row>
    <row r="41" spans="1:13" ht="14.25" x14ac:dyDescent="0.2">
      <c r="A41" s="17" t="s">
        <v>43</v>
      </c>
      <c r="B41" s="18">
        <v>7734.0797899999998</v>
      </c>
      <c r="C41" s="18">
        <v>10568.08555</v>
      </c>
      <c r="D41" s="19">
        <f t="shared" si="0"/>
        <v>36.643089248501276</v>
      </c>
      <c r="E41" s="19">
        <f t="shared" si="5"/>
        <v>7.0833292934028916E-2</v>
      </c>
      <c r="F41" s="18">
        <v>84130.450219999999</v>
      </c>
      <c r="G41" s="18">
        <v>70921.259439999994</v>
      </c>
      <c r="H41" s="19">
        <f t="shared" si="1"/>
        <v>-15.700844040960375</v>
      </c>
      <c r="I41" s="19">
        <f t="shared" si="2"/>
        <v>6.5054499481384157E-2</v>
      </c>
      <c r="J41" s="18">
        <v>119196.02475</v>
      </c>
      <c r="K41" s="18">
        <v>105954.90873</v>
      </c>
      <c r="L41" s="19">
        <f t="shared" si="3"/>
        <v>-11.108689276988661</v>
      </c>
      <c r="M41" s="19">
        <f t="shared" si="4"/>
        <v>6.9192157352179942E-2</v>
      </c>
    </row>
    <row r="42" spans="1:13" ht="15.75" x14ac:dyDescent="0.25">
      <c r="A42" s="16" t="s">
        <v>44</v>
      </c>
      <c r="B42" s="14">
        <f>B43</f>
        <v>353396.99436000001</v>
      </c>
      <c r="C42" s="14">
        <f>C43</f>
        <v>421003.21013000002</v>
      </c>
      <c r="D42" s="15">
        <f t="shared" si="0"/>
        <v>19.130387877925926</v>
      </c>
      <c r="E42" s="15">
        <f t="shared" si="5"/>
        <v>2.8218018834361933</v>
      </c>
      <c r="F42" s="14">
        <f>F43</f>
        <v>3200968.2973199999</v>
      </c>
      <c r="G42" s="14">
        <f>G43</f>
        <v>2966373.59754</v>
      </c>
      <c r="H42" s="15">
        <f t="shared" si="1"/>
        <v>-7.3288667050034064</v>
      </c>
      <c r="I42" s="15">
        <f t="shared" si="2"/>
        <v>2.7209887583287626</v>
      </c>
      <c r="J42" s="14">
        <f>J43</f>
        <v>4388412.2909500003</v>
      </c>
      <c r="K42" s="14">
        <f>K43</f>
        <v>4075633.7791400002</v>
      </c>
      <c r="L42" s="15">
        <f t="shared" si="3"/>
        <v>-7.1273729784921827</v>
      </c>
      <c r="M42" s="15">
        <f t="shared" si="4"/>
        <v>2.6615274095014052</v>
      </c>
    </row>
    <row r="43" spans="1:13" ht="14.25" x14ac:dyDescent="0.2">
      <c r="A43" s="17" t="s">
        <v>45</v>
      </c>
      <c r="B43" s="18">
        <v>353396.99436000001</v>
      </c>
      <c r="C43" s="18">
        <v>421003.21013000002</v>
      </c>
      <c r="D43" s="19">
        <f t="shared" si="0"/>
        <v>19.130387877925926</v>
      </c>
      <c r="E43" s="19">
        <f t="shared" si="5"/>
        <v>2.8218018834361933</v>
      </c>
      <c r="F43" s="18">
        <v>3200968.2973199999</v>
      </c>
      <c r="G43" s="18">
        <v>2966373.59754</v>
      </c>
      <c r="H43" s="19">
        <f t="shared" si="1"/>
        <v>-7.3288667050034064</v>
      </c>
      <c r="I43" s="19">
        <f t="shared" si="2"/>
        <v>2.7209887583287626</v>
      </c>
      <c r="J43" s="18">
        <v>4388412.2909500003</v>
      </c>
      <c r="K43" s="18">
        <v>4075633.7791400002</v>
      </c>
      <c r="L43" s="19">
        <f t="shared" si="3"/>
        <v>-7.1273729784921827</v>
      </c>
      <c r="M43" s="19">
        <f t="shared" si="4"/>
        <v>2.6615274095014052</v>
      </c>
    </row>
    <row r="44" spans="1:13" ht="15.75" x14ac:dyDescent="0.25">
      <c r="A44" s="16" t="s">
        <v>46</v>
      </c>
      <c r="B44" s="14">
        <f>B8+B22+B42</f>
        <v>14007973.5167</v>
      </c>
      <c r="C44" s="14">
        <f>C8+C22+C42</f>
        <v>14919658.697560003</v>
      </c>
      <c r="D44" s="15">
        <f t="shared" si="0"/>
        <v>6.5083302718491884</v>
      </c>
      <c r="E44" s="15">
        <f t="shared" si="5"/>
        <v>100</v>
      </c>
      <c r="F44" s="21">
        <f>F8+F22+F42</f>
        <v>121754716.66091</v>
      </c>
      <c r="G44" s="21">
        <f>G8+G22+G42</f>
        <v>109018223.19038001</v>
      </c>
      <c r="H44" s="22">
        <f t="shared" si="1"/>
        <v>-10.460780345784427</v>
      </c>
      <c r="I44" s="22">
        <f t="shared" si="2"/>
        <v>100</v>
      </c>
      <c r="J44" s="21">
        <f>J8+J22+J42</f>
        <v>165521485.79424</v>
      </c>
      <c r="K44" s="21">
        <f>K8+K22+K42</f>
        <v>153131384.80522001</v>
      </c>
      <c r="L44" s="22">
        <f t="shared" si="3"/>
        <v>-7.4854940611288026</v>
      </c>
      <c r="M44" s="22">
        <f t="shared" si="4"/>
        <v>100</v>
      </c>
    </row>
    <row r="45" spans="1:13" ht="30" x14ac:dyDescent="0.2">
      <c r="A45" s="23" t="s">
        <v>47</v>
      </c>
      <c r="B45" s="24">
        <f>B46-B44</f>
        <v>1265606.4442999996</v>
      </c>
      <c r="C45" s="24">
        <f>C46-C44</f>
        <v>1092864.2354399972</v>
      </c>
      <c r="D45" s="25">
        <f t="shared" si="0"/>
        <v>-13.648967231321683</v>
      </c>
      <c r="E45" s="25">
        <f t="shared" ref="E45:E46" si="6">C45/C$46*100</f>
        <v>6.8250596112354511</v>
      </c>
      <c r="F45" s="24">
        <f>F46-F44</f>
        <v>11037854.50108999</v>
      </c>
      <c r="G45" s="24">
        <f>G46-G44</f>
        <v>9337236.6826200038</v>
      </c>
      <c r="H45" s="26">
        <f t="shared" si="1"/>
        <v>-15.407141109733328</v>
      </c>
      <c r="I45" s="25">
        <f t="shared" ref="I45:I46" si="7">G45/G$46*100</f>
        <v>7.8891473977112838</v>
      </c>
      <c r="J45" s="24">
        <f>J46-J44</f>
        <v>14894312.501760006</v>
      </c>
      <c r="K45" s="24">
        <f>K46-K44</f>
        <v>13264225.60777998</v>
      </c>
      <c r="L45" s="26">
        <f t="shared" si="3"/>
        <v>-10.944358081565731</v>
      </c>
      <c r="M45" s="25">
        <f t="shared" ref="M45:M46" si="8">K45/K$46*100</f>
        <v>7.9714997137590862</v>
      </c>
    </row>
    <row r="46" spans="1:13" ht="20.25" x14ac:dyDescent="0.2">
      <c r="A46" s="27" t="s">
        <v>48</v>
      </c>
      <c r="B46" s="28">
        <v>15273579.960999999</v>
      </c>
      <c r="C46" s="28">
        <v>16012522.933</v>
      </c>
      <c r="D46" s="29">
        <f t="shared" si="0"/>
        <v>4.8380469666367629</v>
      </c>
      <c r="E46" s="30">
        <f t="shared" si="6"/>
        <v>100</v>
      </c>
      <c r="F46" s="28">
        <v>132792571.16199999</v>
      </c>
      <c r="G46" s="28">
        <v>118355459.87300001</v>
      </c>
      <c r="H46" s="31">
        <f t="shared" si="1"/>
        <v>-10.871926917799833</v>
      </c>
      <c r="I46" s="30">
        <f t="shared" si="7"/>
        <v>100</v>
      </c>
      <c r="J46" s="32">
        <v>180415798.296</v>
      </c>
      <c r="K46" s="32">
        <v>166395610.41299999</v>
      </c>
      <c r="L46" s="31">
        <f t="shared" si="3"/>
        <v>-7.7710422343378882</v>
      </c>
      <c r="M46" s="30">
        <f t="shared" si="8"/>
        <v>100</v>
      </c>
    </row>
  </sheetData>
  <mergeCells count="5">
    <mergeCell ref="B1:J1"/>
    <mergeCell ref="A5:M5"/>
    <mergeCell ref="B6:E6"/>
    <mergeCell ref="F6:I6"/>
    <mergeCell ref="J6:M6"/>
  </mergeCells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Mehmet Kahraman</cp:lastModifiedBy>
  <dcterms:created xsi:type="dcterms:W3CDTF">2020-10-02T09:25:05Z</dcterms:created>
  <dcterms:modified xsi:type="dcterms:W3CDTF">2020-10-02T09:26:38Z</dcterms:modified>
</cp:coreProperties>
</file>