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EKİM_2020_HAZIRLIK\"/>
    </mc:Choice>
  </mc:AlternateContent>
  <xr:revisionPtr revIDLastSave="0" documentId="8_{AE177742-5A26-4614-A5AD-C2321179EEFB}" xr6:coauthVersionLast="45" xr6:coauthVersionMax="45" xr10:uidLastSave="{00000000-0000-0000-0000-000000000000}"/>
  <bookViews>
    <workbookView xWindow="-120" yWindow="-120" windowWidth="29040" windowHeight="15840" xr2:uid="{9E7F95E1-2DB7-4227-8382-2D014894A488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K42" i="1"/>
  <c r="M42" i="1" s="1"/>
  <c r="J42" i="1"/>
  <c r="I42" i="1"/>
  <c r="H42" i="1"/>
  <c r="G42" i="1"/>
  <c r="F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K29" i="1"/>
  <c r="M29" i="1" s="1"/>
  <c r="J29" i="1"/>
  <c r="I29" i="1"/>
  <c r="H29" i="1"/>
  <c r="G29" i="1"/>
  <c r="F29" i="1"/>
  <c r="C29" i="1"/>
  <c r="C22" i="1" s="1"/>
  <c r="B29" i="1"/>
  <c r="M28" i="1"/>
  <c r="L28" i="1"/>
  <c r="I28" i="1"/>
  <c r="H28" i="1"/>
  <c r="E28" i="1"/>
  <c r="D28" i="1"/>
  <c r="K27" i="1"/>
  <c r="M27" i="1" s="1"/>
  <c r="J27" i="1"/>
  <c r="I27" i="1"/>
  <c r="H27" i="1"/>
  <c r="G27" i="1"/>
  <c r="F27" i="1"/>
  <c r="E27" i="1"/>
  <c r="D27" i="1"/>
  <c r="C27" i="1"/>
  <c r="B27" i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K23" i="1"/>
  <c r="M23" i="1" s="1"/>
  <c r="J23" i="1"/>
  <c r="J22" i="1" s="1"/>
  <c r="I23" i="1"/>
  <c r="H23" i="1"/>
  <c r="G23" i="1"/>
  <c r="F23" i="1"/>
  <c r="C23" i="1"/>
  <c r="E23" i="1" s="1"/>
  <c r="B23" i="1"/>
  <c r="B22" i="1" s="1"/>
  <c r="K22" i="1"/>
  <c r="M22" i="1" s="1"/>
  <c r="I22" i="1"/>
  <c r="H22" i="1"/>
  <c r="G22" i="1"/>
  <c r="F22" i="1"/>
  <c r="M21" i="1"/>
  <c r="L21" i="1"/>
  <c r="I21" i="1"/>
  <c r="H21" i="1"/>
  <c r="E21" i="1"/>
  <c r="D21" i="1"/>
  <c r="K20" i="1"/>
  <c r="M20" i="1" s="1"/>
  <c r="J20" i="1"/>
  <c r="I20" i="1"/>
  <c r="H20" i="1"/>
  <c r="G20" i="1"/>
  <c r="F20" i="1"/>
  <c r="E20" i="1"/>
  <c r="D20" i="1"/>
  <c r="C20" i="1"/>
  <c r="B20" i="1"/>
  <c r="M19" i="1"/>
  <c r="L19" i="1"/>
  <c r="I19" i="1"/>
  <c r="H19" i="1"/>
  <c r="E19" i="1"/>
  <c r="D19" i="1"/>
  <c r="K18" i="1"/>
  <c r="M18" i="1" s="1"/>
  <c r="J18" i="1"/>
  <c r="I18" i="1"/>
  <c r="H18" i="1"/>
  <c r="G18" i="1"/>
  <c r="F18" i="1"/>
  <c r="C18" i="1"/>
  <c r="D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J8" i="1" s="1"/>
  <c r="I9" i="1"/>
  <c r="H9" i="1"/>
  <c r="G9" i="1"/>
  <c r="F9" i="1"/>
  <c r="C9" i="1"/>
  <c r="C8" i="1" s="1"/>
  <c r="B9" i="1"/>
  <c r="B8" i="1" s="1"/>
  <c r="I8" i="1"/>
  <c r="H8" i="1"/>
  <c r="G8" i="1"/>
  <c r="G44" i="1" s="1"/>
  <c r="F8" i="1"/>
  <c r="F44" i="1" s="1"/>
  <c r="F45" i="1" s="1"/>
  <c r="C44" i="1" l="1"/>
  <c r="E8" i="1"/>
  <c r="D8" i="1"/>
  <c r="J44" i="1"/>
  <c r="J45" i="1" s="1"/>
  <c r="E22" i="1"/>
  <c r="D22" i="1"/>
  <c r="G45" i="1"/>
  <c r="H44" i="1"/>
  <c r="I44" i="1"/>
  <c r="B44" i="1"/>
  <c r="B45" i="1" s="1"/>
  <c r="D23" i="1"/>
  <c r="D29" i="1"/>
  <c r="D42" i="1"/>
  <c r="E29" i="1"/>
  <c r="D9" i="1"/>
  <c r="E9" i="1"/>
  <c r="E18" i="1"/>
  <c r="L20" i="1"/>
  <c r="L27" i="1"/>
  <c r="K8" i="1"/>
  <c r="L9" i="1"/>
  <c r="L18" i="1"/>
  <c r="L22" i="1"/>
  <c r="L23" i="1"/>
  <c r="L29" i="1"/>
  <c r="L42" i="1"/>
  <c r="E44" i="1" l="1"/>
  <c r="D44" i="1"/>
  <c r="C45" i="1"/>
  <c r="M8" i="1"/>
  <c r="L8" i="1"/>
  <c r="K44" i="1"/>
  <c r="I45" i="1"/>
  <c r="H45" i="1"/>
  <c r="M44" i="1" l="1"/>
  <c r="L44" i="1"/>
  <c r="K45" i="1"/>
  <c r="E45" i="1"/>
  <c r="D45" i="1"/>
  <c r="M45" i="1" l="1"/>
  <c r="L45" i="1"/>
</calcChain>
</file>

<file path=xl/sharedStrings.xml><?xml version="1.0" encoding="utf-8"?>
<sst xmlns="http://schemas.openxmlformats.org/spreadsheetml/2006/main" count="53" uniqueCount="49">
  <si>
    <t>1 - 31 EKIM İHRACAT RAKAMLARI</t>
  </si>
  <si>
    <t xml:space="preserve">SEKTÖREL BAZDA İHRACAT RAKAMLARI -1.000 $ </t>
  </si>
  <si>
    <t>1 - 31 EKIM</t>
  </si>
  <si>
    <t>1 OCAK  -  31 EKIM</t>
  </si>
  <si>
    <t>SON 12 AYLIK</t>
  </si>
  <si>
    <t>SEKTÖRLER</t>
  </si>
  <si>
    <t>Değişim    ('20/'19)</t>
  </si>
  <si>
    <t xml:space="preserve"> Pay(20)  (%)</t>
  </si>
  <si>
    <t>2018 - 2019</t>
  </si>
  <si>
    <t>2019 - 2020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</si>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</sst>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wrapText="1"/>
    </xf>
    <xf numFmtId="0" fontId="6" fillId="0" borderId="4" xfId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 wrapText="1"/>
    </xf>
    <xf numFmtId="0" fontId="8" fillId="0" borderId="4" xfId="1" applyFont="1" applyBorder="1"/>
    <xf numFmtId="3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4" xfId="1" applyFont="1" applyBorder="1"/>
    <xf numFmtId="0" fontId="2" fillId="0" borderId="4" xfId="1" applyFont="1" applyBorder="1"/>
    <xf numFmtId="3" fontId="9" fillId="0" borderId="4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0" fontId="2" fillId="0" borderId="4" xfId="0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11" fillId="0" borderId="4" xfId="1" applyFont="1" applyBorder="1" applyAlignment="1">
      <alignment vertical="center" wrapText="1"/>
    </xf>
    <xf numFmtId="3" fontId="11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3" fontId="13" fillId="2" borderId="4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MAYIS_2009_İHRACAT_RAKAMLARI" xfId="1" xr:uid="{6B459019-1BA3-4B75-B693-29E8913CF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8C5CB8E-6EAF-4E3D-AA03-478F89D4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AD31-2092-484A-A0EF-1214B4B54C3D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3" sqref="B3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2019</v>
      </c>
      <c r="C7" s="11">
        <v>2020</v>
      </c>
      <c r="D7" s="12" t="s">
        <v>6</v>
      </c>
      <c r="E7" s="12" t="s">
        <v>7</v>
      </c>
      <c r="F7" s="10">
        <v>2019</v>
      </c>
      <c r="G7" s="11">
        <v>2020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2421055.3095200001</v>
      </c>
      <c r="C8" s="14">
        <f>C9+C18+C20</f>
        <v>2342908.1649799999</v>
      </c>
      <c r="D8" s="15">
        <f t="shared" ref="D8:D46" si="0">(C8-B8)/B8*100</f>
        <v>-3.2278132693917572</v>
      </c>
      <c r="E8" s="15">
        <f t="shared" ref="E8:E46" si="1">C8/C$46*100</f>
        <v>13.516658769726636</v>
      </c>
      <c r="F8" s="14">
        <f>F9+F18+F20</f>
        <v>18762088.36541</v>
      </c>
      <c r="G8" s="14">
        <f>G9+G18+G20</f>
        <v>19468318.961219996</v>
      </c>
      <c r="H8" s="15">
        <f t="shared" ref="H8:H46" si="2">(G8-F8)/F8*100</f>
        <v>3.764136390659</v>
      </c>
      <c r="I8" s="15">
        <f t="shared" ref="I8:I46" si="3">G8/G$46*100</f>
        <v>14.351000591403503</v>
      </c>
      <c r="J8" s="14">
        <f>J9+J18+J20</f>
        <v>23144777.363819998</v>
      </c>
      <c r="K8" s="14">
        <f>K9+K18+K20</f>
        <v>24080884.368749999</v>
      </c>
      <c r="L8" s="15">
        <f t="shared" ref="L8:L46" si="4">(K8-J8)/J8*100</f>
        <v>4.0445712231966713</v>
      </c>
      <c r="M8" s="15">
        <f t="shared" ref="M8:M46" si="5">K8/K$46*100</f>
        <v>14.394897735502655</v>
      </c>
    </row>
    <row r="9" spans="1:13" ht="15.75" x14ac:dyDescent="0.25">
      <c r="A9" s="16" t="s">
        <v>11</v>
      </c>
      <c r="B9" s="14">
        <f>B10+B11+B12+B13+B14+B15+B16+B17</f>
        <v>1722487.2664600001</v>
      </c>
      <c r="C9" s="14">
        <f>C10+C11+C12+C13+C14+C15+C16+C17</f>
        <v>1579419.2042199997</v>
      </c>
      <c r="D9" s="15">
        <f t="shared" si="0"/>
        <v>-8.3058995573319496</v>
      </c>
      <c r="E9" s="15">
        <f t="shared" si="1"/>
        <v>9.1119535784182837</v>
      </c>
      <c r="F9" s="14">
        <f>F10+F11+F12+F13+F14+F15+F16+F17</f>
        <v>12188016.76915</v>
      </c>
      <c r="G9" s="14">
        <f>G10+G11+G12+G13+G14+G15+G16+G17</f>
        <v>13027758.795729998</v>
      </c>
      <c r="H9" s="15">
        <f t="shared" si="2"/>
        <v>6.8898988447860701</v>
      </c>
      <c r="I9" s="15">
        <f t="shared" si="3"/>
        <v>9.6033650647804745</v>
      </c>
      <c r="J9" s="14">
        <f>J10+J11+J12+J13+J14+J15+J16+J17</f>
        <v>15173101.174199998</v>
      </c>
      <c r="K9" s="14">
        <f>K10+K11+K12+K13+K14+K15+K16+K17</f>
        <v>16179373.38384</v>
      </c>
      <c r="L9" s="15">
        <f t="shared" si="4"/>
        <v>6.6319481962661966</v>
      </c>
      <c r="M9" s="15">
        <f t="shared" si="5"/>
        <v>9.6715893701614846</v>
      </c>
    </row>
    <row r="10" spans="1:13" ht="14.25" x14ac:dyDescent="0.2">
      <c r="A10" s="17" t="s">
        <v>12</v>
      </c>
      <c r="B10" s="18">
        <v>697557.60369999998</v>
      </c>
      <c r="C10" s="18">
        <v>671062.25199000002</v>
      </c>
      <c r="D10" s="19">
        <f t="shared" si="0"/>
        <v>-3.7983030461517084</v>
      </c>
      <c r="E10" s="19">
        <f t="shared" si="1"/>
        <v>3.8714788778204499</v>
      </c>
      <c r="F10" s="18">
        <v>5538232.1599599998</v>
      </c>
      <c r="G10" s="18">
        <v>5921012.03577</v>
      </c>
      <c r="H10" s="19">
        <f t="shared" si="2"/>
        <v>6.9115895606074549</v>
      </c>
      <c r="I10" s="19">
        <f t="shared" si="3"/>
        <v>4.3646525103838592</v>
      </c>
      <c r="J10" s="18">
        <v>6779374.0886599999</v>
      </c>
      <c r="K10" s="18">
        <v>7170924.2706500003</v>
      </c>
      <c r="L10" s="19">
        <f t="shared" si="4"/>
        <v>5.7756096192560689</v>
      </c>
      <c r="M10" s="19">
        <f t="shared" si="5"/>
        <v>4.2865834976973041</v>
      </c>
    </row>
    <row r="11" spans="1:13" ht="14.25" x14ac:dyDescent="0.2">
      <c r="A11" s="17" t="s">
        <v>13</v>
      </c>
      <c r="B11" s="18">
        <v>223947.97521</v>
      </c>
      <c r="C11" s="18">
        <v>264717.43158999999</v>
      </c>
      <c r="D11" s="19">
        <f t="shared" si="0"/>
        <v>18.204878316836641</v>
      </c>
      <c r="E11" s="19">
        <f t="shared" si="1"/>
        <v>1.5272024941835602</v>
      </c>
      <c r="F11" s="18">
        <v>1578886.2951700001</v>
      </c>
      <c r="G11" s="18">
        <v>1955464.7740799999</v>
      </c>
      <c r="H11" s="19">
        <f t="shared" si="2"/>
        <v>23.850892876960042</v>
      </c>
      <c r="I11" s="19">
        <f t="shared" si="3"/>
        <v>1.4414637537627553</v>
      </c>
      <c r="J11" s="18">
        <v>2160536.95169</v>
      </c>
      <c r="K11" s="18">
        <v>2637003.7848800002</v>
      </c>
      <c r="L11" s="19">
        <f t="shared" si="4"/>
        <v>22.053167515478115</v>
      </c>
      <c r="M11" s="19">
        <f t="shared" si="5"/>
        <v>1.5763291426597825</v>
      </c>
    </row>
    <row r="12" spans="1:13" ht="14.25" x14ac:dyDescent="0.2">
      <c r="A12" s="17" t="s">
        <v>14</v>
      </c>
      <c r="B12" s="18">
        <v>148312.94463000001</v>
      </c>
      <c r="C12" s="18">
        <v>168895.70798000001</v>
      </c>
      <c r="D12" s="19">
        <f t="shared" si="0"/>
        <v>13.87792778394922</v>
      </c>
      <c r="E12" s="19">
        <f t="shared" si="1"/>
        <v>0.97438972920927269</v>
      </c>
      <c r="F12" s="18">
        <v>1281545.22945</v>
      </c>
      <c r="G12" s="18">
        <v>1367867.1153299999</v>
      </c>
      <c r="H12" s="19">
        <f t="shared" si="2"/>
        <v>6.7357658470662534</v>
      </c>
      <c r="I12" s="19">
        <f t="shared" si="3"/>
        <v>1.0083182744316457</v>
      </c>
      <c r="J12" s="18">
        <v>1559925.7097499999</v>
      </c>
      <c r="K12" s="18">
        <v>1634887.6260599999</v>
      </c>
      <c r="L12" s="19">
        <f t="shared" si="4"/>
        <v>4.8054798918606005</v>
      </c>
      <c r="M12" s="19">
        <f t="shared" si="5"/>
        <v>0.97729135798321265</v>
      </c>
    </row>
    <row r="13" spans="1:13" ht="14.25" x14ac:dyDescent="0.2">
      <c r="A13" s="17" t="s">
        <v>15</v>
      </c>
      <c r="B13" s="18">
        <v>189264.08181999999</v>
      </c>
      <c r="C13" s="18">
        <v>191688.78936</v>
      </c>
      <c r="D13" s="19">
        <f t="shared" si="0"/>
        <v>1.2811239812031667</v>
      </c>
      <c r="E13" s="19">
        <f t="shared" si="1"/>
        <v>1.1058871169127722</v>
      </c>
      <c r="F13" s="18">
        <v>1142651.0222</v>
      </c>
      <c r="G13" s="18">
        <v>1119355.6503699999</v>
      </c>
      <c r="H13" s="19">
        <f t="shared" si="2"/>
        <v>-2.0387127283313844</v>
      </c>
      <c r="I13" s="19">
        <f t="shared" si="3"/>
        <v>0.82512895090989768</v>
      </c>
      <c r="J13" s="18">
        <v>1426747.2015800001</v>
      </c>
      <c r="K13" s="18">
        <v>1393223.7154099999</v>
      </c>
      <c r="L13" s="19">
        <f t="shared" si="4"/>
        <v>-2.3496444312542391</v>
      </c>
      <c r="M13" s="19">
        <f t="shared" si="5"/>
        <v>0.83283124485369719</v>
      </c>
    </row>
    <row r="14" spans="1:13" ht="14.25" x14ac:dyDescent="0.2">
      <c r="A14" s="17" t="s">
        <v>16</v>
      </c>
      <c r="B14" s="18">
        <v>346124.53003999998</v>
      </c>
      <c r="C14" s="18">
        <v>173267.13138000001</v>
      </c>
      <c r="D14" s="19">
        <f t="shared" si="0"/>
        <v>-49.940811372145063</v>
      </c>
      <c r="E14" s="19">
        <f t="shared" si="1"/>
        <v>0.99960925736619577</v>
      </c>
      <c r="F14" s="18">
        <v>1577185.5757500001</v>
      </c>
      <c r="G14" s="18">
        <v>1621449.12665</v>
      </c>
      <c r="H14" s="19">
        <f t="shared" si="2"/>
        <v>2.8064897105688553</v>
      </c>
      <c r="I14" s="19">
        <f t="shared" si="3"/>
        <v>1.1952453327807329</v>
      </c>
      <c r="J14" s="18">
        <v>1921191.09626</v>
      </c>
      <c r="K14" s="18">
        <v>2072684.1435100001</v>
      </c>
      <c r="L14" s="19">
        <f t="shared" si="4"/>
        <v>7.8853710880147716</v>
      </c>
      <c r="M14" s="19">
        <f t="shared" si="5"/>
        <v>1.2389942091388857</v>
      </c>
    </row>
    <row r="15" spans="1:13" ht="14.25" x14ac:dyDescent="0.2">
      <c r="A15" s="17" t="s">
        <v>17</v>
      </c>
      <c r="B15" s="18">
        <v>21619.279920000001</v>
      </c>
      <c r="C15" s="18">
        <v>22064.375459999999</v>
      </c>
      <c r="D15" s="19">
        <f t="shared" si="0"/>
        <v>2.0587898470579518</v>
      </c>
      <c r="E15" s="19">
        <f t="shared" si="1"/>
        <v>0.1272933521329446</v>
      </c>
      <c r="F15" s="18">
        <v>230664.32849000001</v>
      </c>
      <c r="G15" s="18">
        <v>215855.7996</v>
      </c>
      <c r="H15" s="19">
        <f t="shared" si="2"/>
        <v>-6.4199475432292559</v>
      </c>
      <c r="I15" s="19">
        <f t="shared" si="3"/>
        <v>0.15911731844377763</v>
      </c>
      <c r="J15" s="18">
        <v>298582.93579999998</v>
      </c>
      <c r="K15" s="18">
        <v>267850.89598999999</v>
      </c>
      <c r="L15" s="19">
        <f t="shared" si="4"/>
        <v>-10.292630999711669</v>
      </c>
      <c r="M15" s="19">
        <f t="shared" si="5"/>
        <v>0.16011398074492522</v>
      </c>
    </row>
    <row r="16" spans="1:13" ht="14.25" x14ac:dyDescent="0.2">
      <c r="A16" s="17" t="s">
        <v>18</v>
      </c>
      <c r="B16" s="18">
        <v>89707.536540000001</v>
      </c>
      <c r="C16" s="18">
        <v>79891.805059999999</v>
      </c>
      <c r="D16" s="19">
        <f t="shared" si="0"/>
        <v>-10.94192512534689</v>
      </c>
      <c r="E16" s="19">
        <f t="shared" si="1"/>
        <v>0.46091019854496001</v>
      </c>
      <c r="F16" s="18">
        <v>751588.72256999998</v>
      </c>
      <c r="G16" s="18">
        <v>742694.56082000001</v>
      </c>
      <c r="H16" s="19">
        <f t="shared" si="2"/>
        <v>-1.1833814801780242</v>
      </c>
      <c r="I16" s="19">
        <f t="shared" si="3"/>
        <v>0.54747459720539071</v>
      </c>
      <c r="J16" s="18">
        <v>924731.78793999995</v>
      </c>
      <c r="K16" s="18">
        <v>899523.00956000003</v>
      </c>
      <c r="L16" s="19">
        <f t="shared" si="4"/>
        <v>-2.7260637850632161</v>
      </c>
      <c r="M16" s="19">
        <f t="shared" si="5"/>
        <v>0.53771039032732648</v>
      </c>
    </row>
    <row r="17" spans="1:13" ht="14.25" x14ac:dyDescent="0.2">
      <c r="A17" s="17" t="s">
        <v>19</v>
      </c>
      <c r="B17" s="18">
        <v>5953.3145999999997</v>
      </c>
      <c r="C17" s="18">
        <v>7831.7114000000001</v>
      </c>
      <c r="D17" s="19">
        <f t="shared" si="0"/>
        <v>31.552117202070935</v>
      </c>
      <c r="E17" s="19">
        <f t="shared" si="1"/>
        <v>4.5182552248129511E-2</v>
      </c>
      <c r="F17" s="18">
        <v>87263.435559999998</v>
      </c>
      <c r="G17" s="18">
        <v>84059.733110000001</v>
      </c>
      <c r="H17" s="19">
        <f t="shared" si="2"/>
        <v>-3.6712999315700987</v>
      </c>
      <c r="I17" s="19">
        <f t="shared" si="3"/>
        <v>6.1964326862417221E-2</v>
      </c>
      <c r="J17" s="18">
        <v>102011.40252</v>
      </c>
      <c r="K17" s="18">
        <v>103275.93777999999</v>
      </c>
      <c r="L17" s="19">
        <f t="shared" si="4"/>
        <v>1.2396018766157728</v>
      </c>
      <c r="M17" s="19">
        <f t="shared" si="5"/>
        <v>6.1735546756350484E-2</v>
      </c>
    </row>
    <row r="18" spans="1:13" ht="15.75" x14ac:dyDescent="0.25">
      <c r="A18" s="16" t="s">
        <v>20</v>
      </c>
      <c r="B18" s="14">
        <f>B19</f>
        <v>207439.25111000001</v>
      </c>
      <c r="C18" s="14">
        <f>C19</f>
        <v>235608.40471</v>
      </c>
      <c r="D18" s="15">
        <f t="shared" si="0"/>
        <v>13.579471314742921</v>
      </c>
      <c r="E18" s="15">
        <f t="shared" si="1"/>
        <v>1.359267280444989</v>
      </c>
      <c r="F18" s="14">
        <f>F19</f>
        <v>2089012.7127499999</v>
      </c>
      <c r="G18" s="14">
        <f>G19</f>
        <v>1969508.61684</v>
      </c>
      <c r="H18" s="15">
        <f t="shared" si="2"/>
        <v>-5.7206016593687155</v>
      </c>
      <c r="I18" s="15">
        <f t="shared" si="3"/>
        <v>1.4518161214302363</v>
      </c>
      <c r="J18" s="14">
        <f>J19</f>
        <v>2543786.5383000001</v>
      </c>
      <c r="K18" s="14">
        <f>K19</f>
        <v>2385519.59363</v>
      </c>
      <c r="L18" s="15">
        <f t="shared" si="4"/>
        <v>-6.2217069823700353</v>
      </c>
      <c r="M18" s="15">
        <f t="shared" si="5"/>
        <v>1.4259987328747843</v>
      </c>
    </row>
    <row r="19" spans="1:13" ht="14.25" x14ac:dyDescent="0.2">
      <c r="A19" s="17" t="s">
        <v>21</v>
      </c>
      <c r="B19" s="18">
        <v>207439.25111000001</v>
      </c>
      <c r="C19" s="18">
        <v>235608.40471</v>
      </c>
      <c r="D19" s="19">
        <f t="shared" si="0"/>
        <v>13.579471314742921</v>
      </c>
      <c r="E19" s="19">
        <f t="shared" si="1"/>
        <v>1.359267280444989</v>
      </c>
      <c r="F19" s="18">
        <v>2089012.7127499999</v>
      </c>
      <c r="G19" s="18">
        <v>1969508.61684</v>
      </c>
      <c r="H19" s="19">
        <f t="shared" si="2"/>
        <v>-5.7206016593687155</v>
      </c>
      <c r="I19" s="19">
        <f t="shared" si="3"/>
        <v>1.4518161214302363</v>
      </c>
      <c r="J19" s="18">
        <v>2543786.5383000001</v>
      </c>
      <c r="K19" s="18">
        <v>2385519.59363</v>
      </c>
      <c r="L19" s="19">
        <f t="shared" si="4"/>
        <v>-6.2217069823700353</v>
      </c>
      <c r="M19" s="19">
        <f t="shared" si="5"/>
        <v>1.4259987328747843</v>
      </c>
    </row>
    <row r="20" spans="1:13" ht="15.75" x14ac:dyDescent="0.25">
      <c r="A20" s="16" t="s">
        <v>22</v>
      </c>
      <c r="B20" s="14">
        <f>B21</f>
        <v>491128.79194999998</v>
      </c>
      <c r="C20" s="14">
        <f>C21</f>
        <v>527880.55605000001</v>
      </c>
      <c r="D20" s="15">
        <f t="shared" si="0"/>
        <v>7.4831214749351522</v>
      </c>
      <c r="E20" s="15">
        <f t="shared" si="1"/>
        <v>3.0454379108633627</v>
      </c>
      <c r="F20" s="14">
        <f>F21</f>
        <v>4485058.8835100001</v>
      </c>
      <c r="G20" s="14">
        <f>G21</f>
        <v>4471051.5486500002</v>
      </c>
      <c r="H20" s="15">
        <f t="shared" si="2"/>
        <v>-0.31231105820037103</v>
      </c>
      <c r="I20" s="15">
        <f t="shared" si="3"/>
        <v>3.2958194051927951</v>
      </c>
      <c r="J20" s="14">
        <f>J21</f>
        <v>5427889.6513200002</v>
      </c>
      <c r="K20" s="14">
        <f>K21</f>
        <v>5515991.3912800001</v>
      </c>
      <c r="L20" s="15">
        <f t="shared" si="4"/>
        <v>1.6231306386004845</v>
      </c>
      <c r="M20" s="15">
        <f t="shared" si="5"/>
        <v>3.2973096324663866</v>
      </c>
    </row>
    <row r="21" spans="1:13" ht="14.25" x14ac:dyDescent="0.2">
      <c r="A21" s="17" t="s">
        <v>23</v>
      </c>
      <c r="B21" s="18">
        <v>491128.79194999998</v>
      </c>
      <c r="C21" s="18">
        <v>527880.55605000001</v>
      </c>
      <c r="D21" s="19">
        <f t="shared" si="0"/>
        <v>7.4831214749351522</v>
      </c>
      <c r="E21" s="19">
        <f t="shared" si="1"/>
        <v>3.0454379108633627</v>
      </c>
      <c r="F21" s="18">
        <v>4485058.8835100001</v>
      </c>
      <c r="G21" s="18">
        <v>4471051.5486500002</v>
      </c>
      <c r="H21" s="19">
        <f t="shared" si="2"/>
        <v>-0.31231105820037103</v>
      </c>
      <c r="I21" s="19">
        <f t="shared" si="3"/>
        <v>3.2958194051927951</v>
      </c>
      <c r="J21" s="18">
        <v>5427889.6513200002</v>
      </c>
      <c r="K21" s="18">
        <v>5515991.3912800001</v>
      </c>
      <c r="L21" s="19">
        <f t="shared" si="4"/>
        <v>1.6231306386004845</v>
      </c>
      <c r="M21" s="19">
        <f t="shared" si="5"/>
        <v>3.2973096324663866</v>
      </c>
    </row>
    <row r="22" spans="1:13" ht="16.5" x14ac:dyDescent="0.25">
      <c r="A22" s="13" t="s">
        <v>24</v>
      </c>
      <c r="B22" s="14">
        <f>B23+B27+B29</f>
        <v>12381757.38727</v>
      </c>
      <c r="C22" s="14">
        <f>C23+C27+C29</f>
        <v>13323964.413460001</v>
      </c>
      <c r="D22" s="15">
        <f t="shared" si="0"/>
        <v>7.6096388963226538</v>
      </c>
      <c r="E22" s="15">
        <f t="shared" si="1"/>
        <v>76.868348119080935</v>
      </c>
      <c r="F22" s="14">
        <f>F23+F27+F29</f>
        <v>114597820.64334999</v>
      </c>
      <c r="G22" s="14">
        <f>G23+G27+G29</f>
        <v>102203472.32659999</v>
      </c>
      <c r="H22" s="15">
        <f t="shared" si="2"/>
        <v>-10.815518346831004</v>
      </c>
      <c r="I22" s="15">
        <f t="shared" si="3"/>
        <v>75.338918307439471</v>
      </c>
      <c r="J22" s="14">
        <f>J23+J27+J29</f>
        <v>137934921.51201999</v>
      </c>
      <c r="K22" s="14">
        <f>K23+K27+K29</f>
        <v>125795021.00866002</v>
      </c>
      <c r="L22" s="15">
        <f t="shared" si="4"/>
        <v>-8.8011798392201008</v>
      </c>
      <c r="M22" s="15">
        <f t="shared" si="5"/>
        <v>75.196842247412249</v>
      </c>
    </row>
    <row r="23" spans="1:13" ht="15.75" x14ac:dyDescent="0.25">
      <c r="A23" s="16" t="s">
        <v>25</v>
      </c>
      <c r="B23" s="14">
        <f>B24+B25+B26</f>
        <v>1107184.3707099999</v>
      </c>
      <c r="C23" s="14">
        <f>C24+C25+C26</f>
        <v>1188795.34598</v>
      </c>
      <c r="D23" s="15">
        <f>(C23-B23)/B23*100</f>
        <v>7.3710375100098009</v>
      </c>
      <c r="E23" s="15">
        <f t="shared" si="1"/>
        <v>6.8583742541987114</v>
      </c>
      <c r="F23" s="14">
        <f>F24+F25+F26</f>
        <v>10130573.50595</v>
      </c>
      <c r="G23" s="14">
        <f>G24+G25+G26</f>
        <v>8991180.3498400003</v>
      </c>
      <c r="H23" s="15">
        <f t="shared" si="2"/>
        <v>-11.247074565332346</v>
      </c>
      <c r="I23" s="15">
        <f t="shared" si="3"/>
        <v>6.6278159287916001</v>
      </c>
      <c r="J23" s="14">
        <f>J24+J25+J26</f>
        <v>12174545.77634</v>
      </c>
      <c r="K23" s="14">
        <f>K24+K25+K26</f>
        <v>10979791.32165</v>
      </c>
      <c r="L23" s="15">
        <f t="shared" si="4"/>
        <v>-9.813544395322614</v>
      </c>
      <c r="M23" s="15">
        <f t="shared" si="5"/>
        <v>6.5634206290786477</v>
      </c>
    </row>
    <row r="24" spans="1:13" ht="14.25" x14ac:dyDescent="0.2">
      <c r="A24" s="17" t="s">
        <v>26</v>
      </c>
      <c r="B24" s="18">
        <v>704819.31296999997</v>
      </c>
      <c r="C24" s="18">
        <v>770297.55279999995</v>
      </c>
      <c r="D24" s="19">
        <f t="shared" si="0"/>
        <v>9.2900745801196578</v>
      </c>
      <c r="E24" s="19">
        <f t="shared" si="1"/>
        <v>4.4439851838759399</v>
      </c>
      <c r="F24" s="18">
        <v>6647123.93561</v>
      </c>
      <c r="G24" s="18">
        <v>5814006.1993000004</v>
      </c>
      <c r="H24" s="19">
        <f t="shared" si="2"/>
        <v>-12.533506887795753</v>
      </c>
      <c r="I24" s="19">
        <f t="shared" si="3"/>
        <v>4.2857735467957081</v>
      </c>
      <c r="J24" s="18">
        <v>8015261.9788499996</v>
      </c>
      <c r="K24" s="18">
        <v>7086292.4408999998</v>
      </c>
      <c r="L24" s="19">
        <f t="shared" si="4"/>
        <v>-11.590008416459582</v>
      </c>
      <c r="M24" s="19">
        <f t="shared" si="5"/>
        <v>4.2359928916479399</v>
      </c>
    </row>
    <row r="25" spans="1:13" ht="14.25" x14ac:dyDescent="0.2">
      <c r="A25" s="17" t="s">
        <v>27</v>
      </c>
      <c r="B25" s="18">
        <v>147933.48237000001</v>
      </c>
      <c r="C25" s="18">
        <v>131164.5191</v>
      </c>
      <c r="D25" s="19">
        <f t="shared" si="0"/>
        <v>-11.335475242892443</v>
      </c>
      <c r="E25" s="19">
        <f t="shared" si="1"/>
        <v>0.75671171148320548</v>
      </c>
      <c r="F25" s="18">
        <v>1426889.33834</v>
      </c>
      <c r="G25" s="18">
        <v>1119621.18255</v>
      </c>
      <c r="H25" s="19">
        <f t="shared" si="2"/>
        <v>-21.5341265460338</v>
      </c>
      <c r="I25" s="19">
        <f t="shared" si="3"/>
        <v>0.82532468699167283</v>
      </c>
      <c r="J25" s="18">
        <v>1684934.0301600001</v>
      </c>
      <c r="K25" s="18">
        <v>1358113.3632199999</v>
      </c>
      <c r="L25" s="19">
        <f t="shared" si="4"/>
        <v>-19.396644681036296</v>
      </c>
      <c r="M25" s="19">
        <f t="shared" si="5"/>
        <v>0.81184323122873225</v>
      </c>
    </row>
    <row r="26" spans="1:13" ht="14.25" x14ac:dyDescent="0.2">
      <c r="A26" s="17" t="s">
        <v>28</v>
      </c>
      <c r="B26" s="18">
        <v>254431.57537000001</v>
      </c>
      <c r="C26" s="18">
        <v>287333.27408</v>
      </c>
      <c r="D26" s="19">
        <f t="shared" si="0"/>
        <v>12.931452655651571</v>
      </c>
      <c r="E26" s="19">
        <f t="shared" si="1"/>
        <v>1.6576773588395655</v>
      </c>
      <c r="F26" s="18">
        <v>2056560.2320000001</v>
      </c>
      <c r="G26" s="18">
        <v>2057552.96799</v>
      </c>
      <c r="H26" s="19">
        <f t="shared" si="2"/>
        <v>4.8271671043377318E-2</v>
      </c>
      <c r="I26" s="19">
        <f t="shared" si="3"/>
        <v>1.5167176950042192</v>
      </c>
      <c r="J26" s="18">
        <v>2474349.7673300002</v>
      </c>
      <c r="K26" s="18">
        <v>2535385.5175299998</v>
      </c>
      <c r="L26" s="19">
        <f t="shared" si="4"/>
        <v>2.4667389795041625</v>
      </c>
      <c r="M26" s="19">
        <f t="shared" si="5"/>
        <v>1.5155845062019748</v>
      </c>
    </row>
    <row r="27" spans="1:13" ht="15.75" x14ac:dyDescent="0.25">
      <c r="A27" s="16" t="s">
        <v>29</v>
      </c>
      <c r="B27" s="14">
        <f>B28</f>
        <v>1936801.1656800001</v>
      </c>
      <c r="C27" s="14">
        <f>C28</f>
        <v>1725231.3668800001</v>
      </c>
      <c r="D27" s="15">
        <f t="shared" si="0"/>
        <v>-10.923671595670431</v>
      </c>
      <c r="E27" s="15">
        <f t="shared" si="1"/>
        <v>9.9531701811902167</v>
      </c>
      <c r="F27" s="14">
        <f>F28</f>
        <v>16961217.678819999</v>
      </c>
      <c r="G27" s="14">
        <f>G28</f>
        <v>14829933.67309</v>
      </c>
      <c r="H27" s="15">
        <f t="shared" si="2"/>
        <v>-12.565630876793712</v>
      </c>
      <c r="I27" s="15">
        <f t="shared" si="3"/>
        <v>10.931831728097624</v>
      </c>
      <c r="J27" s="14">
        <f>J28</f>
        <v>19953888.73728</v>
      </c>
      <c r="K27" s="14">
        <f>K28</f>
        <v>18456928.57079</v>
      </c>
      <c r="L27" s="15">
        <f t="shared" si="4"/>
        <v>-7.5020973916388431</v>
      </c>
      <c r="M27" s="15">
        <f t="shared" si="5"/>
        <v>11.033049917086187</v>
      </c>
    </row>
    <row r="28" spans="1:13" ht="14.25" x14ac:dyDescent="0.2">
      <c r="A28" s="17" t="s">
        <v>30</v>
      </c>
      <c r="B28" s="18">
        <v>1936801.1656800001</v>
      </c>
      <c r="C28" s="18">
        <v>1725231.3668800001</v>
      </c>
      <c r="D28" s="19">
        <f t="shared" si="0"/>
        <v>-10.923671595670431</v>
      </c>
      <c r="E28" s="19">
        <f t="shared" si="1"/>
        <v>9.9531701811902167</v>
      </c>
      <c r="F28" s="18">
        <v>16961217.678819999</v>
      </c>
      <c r="G28" s="18">
        <v>14829933.67309</v>
      </c>
      <c r="H28" s="19">
        <f t="shared" si="2"/>
        <v>-12.565630876793712</v>
      </c>
      <c r="I28" s="19">
        <f t="shared" si="3"/>
        <v>10.931831728097624</v>
      </c>
      <c r="J28" s="18">
        <v>19953888.73728</v>
      </c>
      <c r="K28" s="18">
        <v>18456928.57079</v>
      </c>
      <c r="L28" s="19">
        <f t="shared" si="4"/>
        <v>-7.5020973916388431</v>
      </c>
      <c r="M28" s="19">
        <f t="shared" si="5"/>
        <v>11.033049917086187</v>
      </c>
    </row>
    <row r="29" spans="1:13" ht="15.75" x14ac:dyDescent="0.25">
      <c r="A29" s="16" t="s">
        <v>31</v>
      </c>
      <c r="B29" s="14">
        <f>B30+B31+B32+B33+B34+B35+B36+B37+B38+B39+B40+B41</f>
        <v>9337771.8508800007</v>
      </c>
      <c r="C29" s="14">
        <f>C30+C31+C32+C33+C34+C35+C36+C37+C38+C39+C40+C41</f>
        <v>10409937.7006</v>
      </c>
      <c r="D29" s="15">
        <f t="shared" si="0"/>
        <v>11.482030904609834</v>
      </c>
      <c r="E29" s="15">
        <f t="shared" si="1"/>
        <v>60.056803683692003</v>
      </c>
      <c r="F29" s="14">
        <f>F30+F31+F32+F33+F34+F35+F36+F37+F38+F39+F40+F41</f>
        <v>87506029.458579987</v>
      </c>
      <c r="G29" s="14">
        <f>G30+G31+G32+G33+G34+G35+G36+G37+G38+G39+G40+G41</f>
        <v>78382358.303669989</v>
      </c>
      <c r="H29" s="15">
        <f t="shared" si="2"/>
        <v>-10.426334289602966</v>
      </c>
      <c r="I29" s="15">
        <f t="shared" si="3"/>
        <v>57.779270650550252</v>
      </c>
      <c r="J29" s="14">
        <f>J30+J31+J32+J33+J34+J35+J36+J37+J38+J39+J40+J41</f>
        <v>105806486.99839999</v>
      </c>
      <c r="K29" s="14">
        <f>K30+K31+K32+K33+K34+K35+K36+K37+K38+K39+K40+K41</f>
        <v>96358301.116220012</v>
      </c>
      <c r="L29" s="15">
        <f t="shared" si="4"/>
        <v>-8.9296848900416208</v>
      </c>
      <c r="M29" s="15">
        <f t="shared" si="5"/>
        <v>57.600371701247397</v>
      </c>
    </row>
    <row r="30" spans="1:13" ht="14.25" x14ac:dyDescent="0.2">
      <c r="A30" s="17" t="s">
        <v>32</v>
      </c>
      <c r="B30" s="18">
        <v>1552767.0249699999</v>
      </c>
      <c r="C30" s="18">
        <v>1857564.08495</v>
      </c>
      <c r="D30" s="19">
        <f t="shared" si="0"/>
        <v>19.629284694907074</v>
      </c>
      <c r="E30" s="19">
        <f t="shared" si="1"/>
        <v>10.716621442728631</v>
      </c>
      <c r="F30" s="18">
        <v>14832878.692810001</v>
      </c>
      <c r="G30" s="18">
        <v>13976634.479219999</v>
      </c>
      <c r="H30" s="19">
        <f t="shared" si="2"/>
        <v>-5.7726098306531171</v>
      </c>
      <c r="I30" s="19">
        <f t="shared" si="3"/>
        <v>10.302825327480017</v>
      </c>
      <c r="J30" s="18">
        <v>17663881.638739999</v>
      </c>
      <c r="K30" s="18">
        <v>16839879.426410001</v>
      </c>
      <c r="L30" s="19">
        <f t="shared" si="4"/>
        <v>-4.6648988550897936</v>
      </c>
      <c r="M30" s="19">
        <f t="shared" si="5"/>
        <v>10.066421918288961</v>
      </c>
    </row>
    <row r="31" spans="1:13" ht="14.25" x14ac:dyDescent="0.2">
      <c r="A31" s="17" t="s">
        <v>33</v>
      </c>
      <c r="B31" s="18">
        <v>2812511.6814299999</v>
      </c>
      <c r="C31" s="18">
        <v>2915980.9983000001</v>
      </c>
      <c r="D31" s="19">
        <f t="shared" si="0"/>
        <v>3.6788937643591235</v>
      </c>
      <c r="E31" s="19">
        <f t="shared" si="1"/>
        <v>16.822819059732282</v>
      </c>
      <c r="F31" s="18">
        <v>25359103.501729999</v>
      </c>
      <c r="G31" s="18">
        <v>20055838.86417</v>
      </c>
      <c r="H31" s="19">
        <f t="shared" si="2"/>
        <v>-20.912666085369342</v>
      </c>
      <c r="I31" s="19">
        <f t="shared" si="3"/>
        <v>14.784088753329144</v>
      </c>
      <c r="J31" s="18">
        <v>30596941.606869999</v>
      </c>
      <c r="K31" s="18">
        <v>25283817.677590001</v>
      </c>
      <c r="L31" s="19">
        <f t="shared" si="4"/>
        <v>-17.364885672387043</v>
      </c>
      <c r="M31" s="19">
        <f t="shared" si="5"/>
        <v>15.11397855073438</v>
      </c>
    </row>
    <row r="32" spans="1:13" ht="14.25" x14ac:dyDescent="0.2">
      <c r="A32" s="17" t="s">
        <v>34</v>
      </c>
      <c r="B32" s="18">
        <v>42330.465889999999</v>
      </c>
      <c r="C32" s="18">
        <v>41767.228660000001</v>
      </c>
      <c r="D32" s="19">
        <f t="shared" si="0"/>
        <v>-1.3305717717910968</v>
      </c>
      <c r="E32" s="19">
        <f t="shared" si="1"/>
        <v>0.24096265743270648</v>
      </c>
      <c r="F32" s="18">
        <v>768968.67481999996</v>
      </c>
      <c r="G32" s="18">
        <v>963627.0638</v>
      </c>
      <c r="H32" s="19">
        <f t="shared" si="2"/>
        <v>25.314215696181076</v>
      </c>
      <c r="I32" s="19">
        <f t="shared" si="3"/>
        <v>0.7103341891014312</v>
      </c>
      <c r="J32" s="18">
        <v>837197.95877000003</v>
      </c>
      <c r="K32" s="18">
        <v>1236972.56223</v>
      </c>
      <c r="L32" s="19">
        <f t="shared" si="4"/>
        <v>47.751502410175902</v>
      </c>
      <c r="M32" s="19">
        <f t="shared" si="5"/>
        <v>0.73942855512527128</v>
      </c>
    </row>
    <row r="33" spans="1:13" ht="14.25" x14ac:dyDescent="0.2">
      <c r="A33" s="17" t="s">
        <v>35</v>
      </c>
      <c r="B33" s="18">
        <v>1070552.4436999999</v>
      </c>
      <c r="C33" s="18">
        <v>1128750.33299</v>
      </c>
      <c r="D33" s="19">
        <f t="shared" si="0"/>
        <v>5.4362483251038967</v>
      </c>
      <c r="E33" s="19">
        <f t="shared" si="1"/>
        <v>6.5119637701938622</v>
      </c>
      <c r="F33" s="18">
        <v>9249194.0354800001</v>
      </c>
      <c r="G33" s="18">
        <v>8730085.0524799991</v>
      </c>
      <c r="H33" s="19">
        <f t="shared" si="2"/>
        <v>-5.6124780279091748</v>
      </c>
      <c r="I33" s="19">
        <f t="shared" si="3"/>
        <v>6.4353504789348408</v>
      </c>
      <c r="J33" s="18">
        <v>11297426.33831</v>
      </c>
      <c r="K33" s="18">
        <v>10716556.45194</v>
      </c>
      <c r="L33" s="19">
        <f t="shared" si="4"/>
        <v>-5.1416125139957565</v>
      </c>
      <c r="M33" s="19">
        <f t="shared" si="5"/>
        <v>6.4060659832994773</v>
      </c>
    </row>
    <row r="34" spans="1:13" ht="14.25" x14ac:dyDescent="0.2">
      <c r="A34" s="17" t="s">
        <v>36</v>
      </c>
      <c r="B34" s="18">
        <v>709053.58002999995</v>
      </c>
      <c r="C34" s="18">
        <v>737113.75598000002</v>
      </c>
      <c r="D34" s="19">
        <f t="shared" si="0"/>
        <v>3.9574126328806969</v>
      </c>
      <c r="E34" s="19">
        <f t="shared" si="1"/>
        <v>4.2525418891688647</v>
      </c>
      <c r="F34" s="18">
        <v>6409664.4336200003</v>
      </c>
      <c r="G34" s="18">
        <v>6016462.69838</v>
      </c>
      <c r="H34" s="19">
        <f t="shared" si="2"/>
        <v>-6.134513581983744</v>
      </c>
      <c r="I34" s="19">
        <f t="shared" si="3"/>
        <v>4.4350136195425165</v>
      </c>
      <c r="J34" s="18">
        <v>7774413.2747</v>
      </c>
      <c r="K34" s="18">
        <v>7439886.6050100001</v>
      </c>
      <c r="L34" s="19">
        <f t="shared" si="4"/>
        <v>-4.3029185337836138</v>
      </c>
      <c r="M34" s="19">
        <f t="shared" si="5"/>
        <v>4.4473618660714571</v>
      </c>
    </row>
    <row r="35" spans="1:13" ht="14.25" x14ac:dyDescent="0.2">
      <c r="A35" s="17" t="s">
        <v>37</v>
      </c>
      <c r="B35" s="18">
        <v>719064.59339000005</v>
      </c>
      <c r="C35" s="18">
        <v>802274.65396000003</v>
      </c>
      <c r="D35" s="19">
        <f t="shared" si="0"/>
        <v>11.571986902832972</v>
      </c>
      <c r="E35" s="19">
        <f t="shared" si="1"/>
        <v>4.6284668341963826</v>
      </c>
      <c r="F35" s="18">
        <v>6759210.8064400004</v>
      </c>
      <c r="G35" s="18">
        <v>6674578.3818499995</v>
      </c>
      <c r="H35" s="19">
        <f t="shared" si="2"/>
        <v>-1.2521051201623317</v>
      </c>
      <c r="I35" s="19">
        <f t="shared" si="3"/>
        <v>4.9201412045950903</v>
      </c>
      <c r="J35" s="18">
        <v>8119538.69398</v>
      </c>
      <c r="K35" s="18">
        <v>8035917.9681500001</v>
      </c>
      <c r="L35" s="19">
        <f t="shared" si="4"/>
        <v>-1.0298704025143459</v>
      </c>
      <c r="M35" s="19">
        <f t="shared" si="5"/>
        <v>4.8036532043865341</v>
      </c>
    </row>
    <row r="36" spans="1:13" ht="14.25" x14ac:dyDescent="0.2">
      <c r="A36" s="17" t="s">
        <v>38</v>
      </c>
      <c r="B36" s="18">
        <v>1168915.11035</v>
      </c>
      <c r="C36" s="18">
        <v>1117663.3859000001</v>
      </c>
      <c r="D36" s="19">
        <f t="shared" si="0"/>
        <v>-4.3845548745326699</v>
      </c>
      <c r="E36" s="19">
        <f t="shared" si="1"/>
        <v>6.4480011775265478</v>
      </c>
      <c r="F36" s="18">
        <v>11715153.6251</v>
      </c>
      <c r="G36" s="18">
        <v>10101062.62573</v>
      </c>
      <c r="H36" s="19">
        <f t="shared" si="2"/>
        <v>-13.777804807542349</v>
      </c>
      <c r="I36" s="19">
        <f t="shared" si="3"/>
        <v>7.4459616161215294</v>
      </c>
      <c r="J36" s="18">
        <v>14811368.48453</v>
      </c>
      <c r="K36" s="18">
        <v>12199329.10273</v>
      </c>
      <c r="L36" s="19">
        <f t="shared" si="4"/>
        <v>-17.635368295159161</v>
      </c>
      <c r="M36" s="19">
        <f t="shared" si="5"/>
        <v>7.2924271462151147</v>
      </c>
    </row>
    <row r="37" spans="1:13" ht="14.25" x14ac:dyDescent="0.2">
      <c r="A37" s="20" t="s">
        <v>39</v>
      </c>
      <c r="B37" s="18">
        <v>294721.39022</v>
      </c>
      <c r="C37" s="18">
        <v>357130.52808999998</v>
      </c>
      <c r="D37" s="19">
        <f t="shared" si="0"/>
        <v>21.175639075064613</v>
      </c>
      <c r="E37" s="19">
        <f t="shared" si="1"/>
        <v>2.0603502760365386</v>
      </c>
      <c r="F37" s="18">
        <v>2933758.3345300001</v>
      </c>
      <c r="G37" s="18">
        <v>3088521.5390699999</v>
      </c>
      <c r="H37" s="19">
        <f t="shared" si="2"/>
        <v>5.2752540220663242</v>
      </c>
      <c r="I37" s="19">
        <f t="shared" si="3"/>
        <v>2.2766924315369073</v>
      </c>
      <c r="J37" s="18">
        <v>3437492.1308800001</v>
      </c>
      <c r="K37" s="18">
        <v>3669839.2436099998</v>
      </c>
      <c r="L37" s="19">
        <f t="shared" si="4"/>
        <v>6.7592042071240668</v>
      </c>
      <c r="M37" s="19">
        <f t="shared" si="5"/>
        <v>2.193730089334029</v>
      </c>
    </row>
    <row r="38" spans="1:13" ht="14.25" x14ac:dyDescent="0.2">
      <c r="A38" s="17" t="s">
        <v>40</v>
      </c>
      <c r="B38" s="18">
        <v>265495.15717000002</v>
      </c>
      <c r="C38" s="18">
        <v>692775.35525000002</v>
      </c>
      <c r="D38" s="19">
        <f t="shared" si="0"/>
        <v>160.93709679472869</v>
      </c>
      <c r="E38" s="19">
        <f t="shared" si="1"/>
        <v>3.9967456774262144</v>
      </c>
      <c r="F38" s="18">
        <v>3428294.53718</v>
      </c>
      <c r="G38" s="18">
        <v>3147498.2877799999</v>
      </c>
      <c r="H38" s="19">
        <f t="shared" si="2"/>
        <v>-8.1905520763969619</v>
      </c>
      <c r="I38" s="19">
        <f t="shared" si="3"/>
        <v>2.3201669275785126</v>
      </c>
      <c r="J38" s="18">
        <v>3951475.8997399998</v>
      </c>
      <c r="K38" s="18">
        <v>3821902.2845999999</v>
      </c>
      <c r="L38" s="19">
        <f t="shared" si="4"/>
        <v>-3.2791194588463926</v>
      </c>
      <c r="M38" s="19">
        <f t="shared" si="5"/>
        <v>2.2846292395015038</v>
      </c>
    </row>
    <row r="39" spans="1:13" ht="14.25" x14ac:dyDescent="0.2">
      <c r="A39" s="17" t="s">
        <v>41</v>
      </c>
      <c r="B39" s="18">
        <v>258091.33392999999</v>
      </c>
      <c r="C39" s="18">
        <v>287973.48916</v>
      </c>
      <c r="D39" s="19">
        <f>(C39-B39)/B39*100</f>
        <v>11.578131963975473</v>
      </c>
      <c r="E39" s="19">
        <f t="shared" si="1"/>
        <v>1.6613708748317586</v>
      </c>
      <c r="F39" s="18">
        <v>2091763.22951</v>
      </c>
      <c r="G39" s="18">
        <v>1809278.50126</v>
      </c>
      <c r="H39" s="19">
        <f t="shared" si="2"/>
        <v>-13.504622524422738</v>
      </c>
      <c r="I39" s="19">
        <f t="shared" si="3"/>
        <v>1.3337030738666711</v>
      </c>
      <c r="J39" s="18">
        <v>2574195.3001100002</v>
      </c>
      <c r="K39" s="18">
        <v>2458209.4414400002</v>
      </c>
      <c r="L39" s="19">
        <f t="shared" si="4"/>
        <v>-4.505713248137921</v>
      </c>
      <c r="M39" s="19">
        <f t="shared" si="5"/>
        <v>1.469450746912611</v>
      </c>
    </row>
    <row r="40" spans="1:13" ht="14.25" x14ac:dyDescent="0.2">
      <c r="A40" s="17" t="s">
        <v>42</v>
      </c>
      <c r="B40" s="18">
        <v>436838.21</v>
      </c>
      <c r="C40" s="18">
        <v>460513.57429000002</v>
      </c>
      <c r="D40" s="19">
        <f>(C40-B40)/B40*100</f>
        <v>5.4197100317758364</v>
      </c>
      <c r="E40" s="19">
        <f t="shared" si="1"/>
        <v>2.6567856715622584</v>
      </c>
      <c r="F40" s="18">
        <v>3866478.27734</v>
      </c>
      <c r="G40" s="18">
        <v>3737522.0624099998</v>
      </c>
      <c r="H40" s="19">
        <f t="shared" si="2"/>
        <v>-3.3352370213939895</v>
      </c>
      <c r="I40" s="19">
        <f t="shared" si="3"/>
        <v>2.7551008094161786</v>
      </c>
      <c r="J40" s="18">
        <v>4628313.6535200002</v>
      </c>
      <c r="K40" s="18">
        <v>4547138.6754299998</v>
      </c>
      <c r="L40" s="19">
        <f t="shared" si="4"/>
        <v>-1.7538780680575488</v>
      </c>
      <c r="M40" s="19">
        <f t="shared" si="5"/>
        <v>2.7181558293144006</v>
      </c>
    </row>
    <row r="41" spans="1:13" ht="14.25" x14ac:dyDescent="0.2">
      <c r="A41" s="17" t="s">
        <v>43</v>
      </c>
      <c r="B41" s="18">
        <v>7430.8598000000002</v>
      </c>
      <c r="C41" s="18">
        <v>10430.31307</v>
      </c>
      <c r="D41" s="19">
        <f t="shared" si="0"/>
        <v>40.364821174529489</v>
      </c>
      <c r="E41" s="19">
        <f t="shared" si="1"/>
        <v>6.0174352855957271E-2</v>
      </c>
      <c r="F41" s="18">
        <v>91561.310020000004</v>
      </c>
      <c r="G41" s="18">
        <v>81248.747520000004</v>
      </c>
      <c r="H41" s="19">
        <f t="shared" si="2"/>
        <v>-11.263013272469994</v>
      </c>
      <c r="I41" s="19">
        <f t="shared" si="3"/>
        <v>5.9892219047414132E-2</v>
      </c>
      <c r="J41" s="18">
        <v>114242.01824999999</v>
      </c>
      <c r="K41" s="18">
        <v>108851.67707999999</v>
      </c>
      <c r="L41" s="19">
        <f t="shared" si="4"/>
        <v>-4.7183525401346804</v>
      </c>
      <c r="M41" s="19">
        <f t="shared" si="5"/>
        <v>6.5068572063655225E-2</v>
      </c>
    </row>
    <row r="42" spans="1:13" ht="15.75" x14ac:dyDescent="0.25">
      <c r="A42" s="16" t="s">
        <v>44</v>
      </c>
      <c r="B42" s="14">
        <f>B43</f>
        <v>370443.19501000002</v>
      </c>
      <c r="C42" s="14">
        <f>C43</f>
        <v>394407.88770000002</v>
      </c>
      <c r="D42" s="15">
        <f t="shared" si="0"/>
        <v>6.4691950109525092</v>
      </c>
      <c r="E42" s="15">
        <f t="shared" si="1"/>
        <v>2.2754100710452181</v>
      </c>
      <c r="F42" s="14">
        <f>F43</f>
        <v>3571411.4923299998</v>
      </c>
      <c r="G42" s="14">
        <f>G43</f>
        <v>3360516.5188099998</v>
      </c>
      <c r="H42" s="15">
        <f t="shared" si="2"/>
        <v>-5.9050874975600047</v>
      </c>
      <c r="I42" s="15">
        <f t="shared" si="3"/>
        <v>2.4771925426601595</v>
      </c>
      <c r="J42" s="14">
        <f>J43</f>
        <v>4343792.3354799999</v>
      </c>
      <c r="K42" s="14">
        <f>K43</f>
        <v>4099333.5975700002</v>
      </c>
      <c r="L42" s="15">
        <f t="shared" si="4"/>
        <v>-5.6277722098560305</v>
      </c>
      <c r="M42" s="15">
        <f t="shared" si="5"/>
        <v>2.4504701329535692</v>
      </c>
    </row>
    <row r="43" spans="1:13" ht="14.25" x14ac:dyDescent="0.2">
      <c r="A43" s="17" t="s">
        <v>45</v>
      </c>
      <c r="B43" s="18">
        <v>370443.19501000002</v>
      </c>
      <c r="C43" s="18">
        <v>394407.88770000002</v>
      </c>
      <c r="D43" s="19">
        <f t="shared" si="0"/>
        <v>6.4691950109525092</v>
      </c>
      <c r="E43" s="19">
        <f t="shared" si="1"/>
        <v>2.2754100710452181</v>
      </c>
      <c r="F43" s="18">
        <v>3571411.4923299998</v>
      </c>
      <c r="G43" s="18">
        <v>3360516.5188099998</v>
      </c>
      <c r="H43" s="19">
        <f t="shared" si="2"/>
        <v>-5.9050874975600047</v>
      </c>
      <c r="I43" s="19">
        <f t="shared" si="3"/>
        <v>2.4771925426601595</v>
      </c>
      <c r="J43" s="18">
        <v>4343792.3354799999</v>
      </c>
      <c r="K43" s="18">
        <v>4099333.5975700002</v>
      </c>
      <c r="L43" s="19">
        <f t="shared" si="4"/>
        <v>-5.6277722098560305</v>
      </c>
      <c r="M43" s="19">
        <f t="shared" si="5"/>
        <v>2.4504701329535692</v>
      </c>
    </row>
    <row r="44" spans="1:13" ht="15.75" x14ac:dyDescent="0.25">
      <c r="A44" s="16" t="s">
        <v>46</v>
      </c>
      <c r="B44" s="14">
        <f>B8+B22+B42</f>
        <v>15173255.891800001</v>
      </c>
      <c r="C44" s="14">
        <f>C8+C22+C42</f>
        <v>16061280.466140002</v>
      </c>
      <c r="D44" s="15">
        <f t="shared" si="0"/>
        <v>5.8525644111749999</v>
      </c>
      <c r="E44" s="15">
        <f t="shared" si="1"/>
        <v>92.660416959852796</v>
      </c>
      <c r="F44" s="21">
        <f>F8+F22+F42</f>
        <v>136931320.50108999</v>
      </c>
      <c r="G44" s="21">
        <f>G8+G22+G42</f>
        <v>125032307.80662999</v>
      </c>
      <c r="H44" s="22">
        <f t="shared" si="2"/>
        <v>-8.6897669948091139</v>
      </c>
      <c r="I44" s="22">
        <f t="shared" si="3"/>
        <v>92.167111441503138</v>
      </c>
      <c r="J44" s="21">
        <f>J8+J22+J42</f>
        <v>165423491.21131998</v>
      </c>
      <c r="K44" s="21">
        <f>K8+K22+K42</f>
        <v>153975238.97498003</v>
      </c>
      <c r="L44" s="22">
        <f t="shared" si="4"/>
        <v>-6.9205722551916189</v>
      </c>
      <c r="M44" s="22">
        <f t="shared" si="5"/>
        <v>92.042210115868471</v>
      </c>
    </row>
    <row r="45" spans="1:13" ht="30" x14ac:dyDescent="0.2">
      <c r="A45" s="23" t="s">
        <v>47</v>
      </c>
      <c r="B45" s="24">
        <f>B46-B44</f>
        <v>1237525.7881999984</v>
      </c>
      <c r="C45" s="24">
        <f>C46-C44</f>
        <v>1272205.6038599983</v>
      </c>
      <c r="D45" s="25">
        <f t="shared" si="0"/>
        <v>2.8023509482127404</v>
      </c>
      <c r="E45" s="25">
        <f t="shared" si="1"/>
        <v>7.3395830401472049</v>
      </c>
      <c r="F45" s="24">
        <f>F46-F44</f>
        <v>12272032.340909988</v>
      </c>
      <c r="G45" s="24">
        <f>G46-G44</f>
        <v>10625961.017370015</v>
      </c>
      <c r="H45" s="26">
        <f t="shared" si="2"/>
        <v>-13.413192516227626</v>
      </c>
      <c r="I45" s="25">
        <f t="shared" si="3"/>
        <v>7.8328885584968644</v>
      </c>
      <c r="J45" s="24">
        <f>J46-J44</f>
        <v>14812436.274680018</v>
      </c>
      <c r="K45" s="24">
        <f>K46-K44</f>
        <v>13312398.709019959</v>
      </c>
      <c r="L45" s="26">
        <f t="shared" si="4"/>
        <v>-10.126879453477775</v>
      </c>
      <c r="M45" s="25">
        <f t="shared" si="5"/>
        <v>7.9577898841315315</v>
      </c>
    </row>
    <row r="46" spans="1:13" ht="20.25" x14ac:dyDescent="0.2">
      <c r="A46" s="27" t="s">
        <v>48</v>
      </c>
      <c r="B46" s="28">
        <v>16410781.68</v>
      </c>
      <c r="C46" s="28">
        <v>17333486.07</v>
      </c>
      <c r="D46" s="29">
        <f t="shared" si="0"/>
        <v>5.6225499064710034</v>
      </c>
      <c r="E46" s="30">
        <f t="shared" si="1"/>
        <v>100</v>
      </c>
      <c r="F46" s="28">
        <v>149203352.84199998</v>
      </c>
      <c r="G46" s="28">
        <v>135658268.824</v>
      </c>
      <c r="H46" s="31">
        <f t="shared" si="2"/>
        <v>-9.0782705348073822</v>
      </c>
      <c r="I46" s="30">
        <f t="shared" si="3"/>
        <v>100</v>
      </c>
      <c r="J46" s="28">
        <v>180235927.486</v>
      </c>
      <c r="K46" s="28">
        <v>167287637.68399999</v>
      </c>
      <c r="L46" s="31">
        <f t="shared" si="4"/>
        <v>-7.1840781039650299</v>
      </c>
      <c r="M46" s="30">
        <f t="shared" si="5"/>
        <v>100</v>
      </c>
    </row>
  </sheetData>
  <mergeCells count="5">
    <mergeCell ref="B1:J1"/>
    <mergeCell ref="A5:M5"/>
    <mergeCell ref="B6:E6"/>
    <mergeCell ref="F6:I6"/>
    <mergeCell ref="J6:M6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2020-11-02T10:13:14Z</dcterms:created>
  <dcterms:modified xsi:type="dcterms:W3CDTF">2020-11-02T10:13:27Z</dcterms:modified>
</cp:coreProperties>
</file>