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hmetk\Desktop\HAZIRLIK_KASIM_2020\"/>
    </mc:Choice>
  </mc:AlternateContent>
  <xr:revisionPtr revIDLastSave="0" documentId="8_{96B82705-17CF-41E3-B475-277DB723245B}" xr6:coauthVersionLast="45" xr6:coauthVersionMax="45" xr10:uidLastSave="{00000000-0000-0000-0000-000000000000}"/>
  <bookViews>
    <workbookView xWindow="-120" yWindow="-120" windowWidth="29040" windowHeight="15840" xr2:uid="{EA089F8E-CEF8-4DBF-BB9D-90202E80DEE4}"/>
  </bookViews>
  <sheets>
    <sheet name="SEKTOR_U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L46" i="1"/>
  <c r="I46" i="1"/>
  <c r="H46" i="1"/>
  <c r="E46" i="1"/>
  <c r="D46" i="1"/>
  <c r="M43" i="1"/>
  <c r="L43" i="1"/>
  <c r="I43" i="1"/>
  <c r="H43" i="1"/>
  <c r="E43" i="1"/>
  <c r="D43" i="1"/>
  <c r="K42" i="1"/>
  <c r="M42" i="1" s="1"/>
  <c r="J42" i="1"/>
  <c r="I42" i="1"/>
  <c r="H42" i="1"/>
  <c r="G42" i="1"/>
  <c r="F42" i="1"/>
  <c r="E42" i="1"/>
  <c r="D42" i="1"/>
  <c r="C42" i="1"/>
  <c r="B42" i="1"/>
  <c r="M41" i="1"/>
  <c r="L41" i="1"/>
  <c r="I41" i="1"/>
  <c r="H41" i="1"/>
  <c r="E41" i="1"/>
  <c r="D41" i="1"/>
  <c r="M40" i="1"/>
  <c r="L40" i="1"/>
  <c r="I40" i="1"/>
  <c r="H40" i="1"/>
  <c r="E40" i="1"/>
  <c r="D40" i="1"/>
  <c r="M39" i="1"/>
  <c r="L39" i="1"/>
  <c r="I39" i="1"/>
  <c r="H39" i="1"/>
  <c r="E39" i="1"/>
  <c r="D39" i="1"/>
  <c r="M38" i="1"/>
  <c r="L38" i="1"/>
  <c r="I38" i="1"/>
  <c r="H38" i="1"/>
  <c r="E38" i="1"/>
  <c r="D38" i="1"/>
  <c r="M37" i="1"/>
  <c r="L37" i="1"/>
  <c r="I37" i="1"/>
  <c r="H37" i="1"/>
  <c r="E37" i="1"/>
  <c r="D37" i="1"/>
  <c r="M36" i="1"/>
  <c r="L36" i="1"/>
  <c r="I36" i="1"/>
  <c r="H36" i="1"/>
  <c r="E36" i="1"/>
  <c r="D36" i="1"/>
  <c r="M35" i="1"/>
  <c r="L35" i="1"/>
  <c r="I35" i="1"/>
  <c r="H35" i="1"/>
  <c r="E35" i="1"/>
  <c r="D35" i="1"/>
  <c r="M34" i="1"/>
  <c r="L34" i="1"/>
  <c r="I34" i="1"/>
  <c r="H34" i="1"/>
  <c r="E34" i="1"/>
  <c r="D34" i="1"/>
  <c r="M33" i="1"/>
  <c r="L33" i="1"/>
  <c r="I33" i="1"/>
  <c r="H33" i="1"/>
  <c r="E33" i="1"/>
  <c r="D33" i="1"/>
  <c r="M32" i="1"/>
  <c r="L32" i="1"/>
  <c r="I32" i="1"/>
  <c r="H32" i="1"/>
  <c r="E32" i="1"/>
  <c r="D32" i="1"/>
  <c r="M31" i="1"/>
  <c r="L31" i="1"/>
  <c r="I31" i="1"/>
  <c r="H31" i="1"/>
  <c r="E31" i="1"/>
  <c r="D31" i="1"/>
  <c r="M30" i="1"/>
  <c r="L30" i="1"/>
  <c r="I30" i="1"/>
  <c r="H30" i="1"/>
  <c r="E30" i="1"/>
  <c r="D30" i="1"/>
  <c r="K29" i="1"/>
  <c r="M29" i="1" s="1"/>
  <c r="J29" i="1"/>
  <c r="I29" i="1"/>
  <c r="H29" i="1"/>
  <c r="G29" i="1"/>
  <c r="F29" i="1"/>
  <c r="E29" i="1"/>
  <c r="D29" i="1"/>
  <c r="C29" i="1"/>
  <c r="B29" i="1"/>
  <c r="M28" i="1"/>
  <c r="L28" i="1"/>
  <c r="I28" i="1"/>
  <c r="H28" i="1"/>
  <c r="E28" i="1"/>
  <c r="D28" i="1"/>
  <c r="K27" i="1"/>
  <c r="K22" i="1" s="1"/>
  <c r="J27" i="1"/>
  <c r="J22" i="1" s="1"/>
  <c r="I27" i="1"/>
  <c r="H27" i="1"/>
  <c r="G27" i="1"/>
  <c r="F27" i="1"/>
  <c r="C27" i="1"/>
  <c r="E27" i="1" s="1"/>
  <c r="B27" i="1"/>
  <c r="B22" i="1" s="1"/>
  <c r="M26" i="1"/>
  <c r="L26" i="1"/>
  <c r="I26" i="1"/>
  <c r="H26" i="1"/>
  <c r="E26" i="1"/>
  <c r="D26" i="1"/>
  <c r="M25" i="1"/>
  <c r="L25" i="1"/>
  <c r="I25" i="1"/>
  <c r="H25" i="1"/>
  <c r="E25" i="1"/>
  <c r="D25" i="1"/>
  <c r="M24" i="1"/>
  <c r="L24" i="1"/>
  <c r="I24" i="1"/>
  <c r="H24" i="1"/>
  <c r="E24" i="1"/>
  <c r="D24" i="1"/>
  <c r="K23" i="1"/>
  <c r="M23" i="1" s="1"/>
  <c r="J23" i="1"/>
  <c r="I23" i="1"/>
  <c r="H23" i="1"/>
  <c r="G23" i="1"/>
  <c r="F23" i="1"/>
  <c r="E23" i="1"/>
  <c r="D23" i="1"/>
  <c r="C23" i="1"/>
  <c r="B23" i="1"/>
  <c r="I22" i="1"/>
  <c r="H22" i="1"/>
  <c r="G22" i="1"/>
  <c r="F22" i="1"/>
  <c r="M21" i="1"/>
  <c r="L21" i="1"/>
  <c r="I21" i="1"/>
  <c r="H21" i="1"/>
  <c r="E21" i="1"/>
  <c r="D21" i="1"/>
  <c r="K20" i="1"/>
  <c r="M20" i="1" s="1"/>
  <c r="J20" i="1"/>
  <c r="I20" i="1"/>
  <c r="H20" i="1"/>
  <c r="G20" i="1"/>
  <c r="F20" i="1"/>
  <c r="C20" i="1"/>
  <c r="C8" i="1" s="1"/>
  <c r="B20" i="1"/>
  <c r="B8" i="1" s="1"/>
  <c r="M19" i="1"/>
  <c r="L19" i="1"/>
  <c r="I19" i="1"/>
  <c r="H19" i="1"/>
  <c r="E19" i="1"/>
  <c r="D19" i="1"/>
  <c r="K18" i="1"/>
  <c r="M18" i="1" s="1"/>
  <c r="J18" i="1"/>
  <c r="I18" i="1"/>
  <c r="H18" i="1"/>
  <c r="G18" i="1"/>
  <c r="F18" i="1"/>
  <c r="E18" i="1"/>
  <c r="D18" i="1"/>
  <c r="C18" i="1"/>
  <c r="B18" i="1"/>
  <c r="M17" i="1"/>
  <c r="L17" i="1"/>
  <c r="I17" i="1"/>
  <c r="H17" i="1"/>
  <c r="E17" i="1"/>
  <c r="D17" i="1"/>
  <c r="M16" i="1"/>
  <c r="L16" i="1"/>
  <c r="I16" i="1"/>
  <c r="H16" i="1"/>
  <c r="E16" i="1"/>
  <c r="D16" i="1"/>
  <c r="M15" i="1"/>
  <c r="L15" i="1"/>
  <c r="I15" i="1"/>
  <c r="H15" i="1"/>
  <c r="E15" i="1"/>
  <c r="D15" i="1"/>
  <c r="M14" i="1"/>
  <c r="L14" i="1"/>
  <c r="I14" i="1"/>
  <c r="H14" i="1"/>
  <c r="E14" i="1"/>
  <c r="D14" i="1"/>
  <c r="M13" i="1"/>
  <c r="L13" i="1"/>
  <c r="I13" i="1"/>
  <c r="H13" i="1"/>
  <c r="E13" i="1"/>
  <c r="D13" i="1"/>
  <c r="M12" i="1"/>
  <c r="L12" i="1"/>
  <c r="I12" i="1"/>
  <c r="H12" i="1"/>
  <c r="E12" i="1"/>
  <c r="D12" i="1"/>
  <c r="M11" i="1"/>
  <c r="L11" i="1"/>
  <c r="I11" i="1"/>
  <c r="H11" i="1"/>
  <c r="E11" i="1"/>
  <c r="D11" i="1"/>
  <c r="M10" i="1"/>
  <c r="L10" i="1"/>
  <c r="I10" i="1"/>
  <c r="H10" i="1"/>
  <c r="E10" i="1"/>
  <c r="D10" i="1"/>
  <c r="K9" i="1"/>
  <c r="M9" i="1" s="1"/>
  <c r="J9" i="1"/>
  <c r="J8" i="1" s="1"/>
  <c r="I9" i="1"/>
  <c r="H9" i="1"/>
  <c r="G9" i="1"/>
  <c r="F9" i="1"/>
  <c r="E9" i="1"/>
  <c r="D9" i="1"/>
  <c r="C9" i="1"/>
  <c r="B9" i="1"/>
  <c r="I8" i="1"/>
  <c r="H8" i="1"/>
  <c r="G8" i="1"/>
  <c r="G44" i="1" s="1"/>
  <c r="F8" i="1"/>
  <c r="F44" i="1" s="1"/>
  <c r="F45" i="1" s="1"/>
  <c r="D8" i="1" l="1"/>
  <c r="E8" i="1"/>
  <c r="M22" i="1"/>
  <c r="L22" i="1"/>
  <c r="G45" i="1"/>
  <c r="I44" i="1"/>
  <c r="H44" i="1"/>
  <c r="B44" i="1"/>
  <c r="B45" i="1" s="1"/>
  <c r="J44" i="1"/>
  <c r="J45" i="1" s="1"/>
  <c r="D27" i="1"/>
  <c r="E20" i="1"/>
  <c r="D20" i="1"/>
  <c r="K8" i="1"/>
  <c r="C22" i="1"/>
  <c r="L20" i="1"/>
  <c r="L27" i="1"/>
  <c r="M27" i="1"/>
  <c r="L9" i="1"/>
  <c r="L18" i="1"/>
  <c r="L23" i="1"/>
  <c r="L29" i="1"/>
  <c r="L42" i="1"/>
  <c r="E22" i="1" l="1"/>
  <c r="D22" i="1"/>
  <c r="C44" i="1"/>
  <c r="I45" i="1"/>
  <c r="H45" i="1"/>
  <c r="M8" i="1"/>
  <c r="L8" i="1"/>
  <c r="K44" i="1"/>
  <c r="M44" i="1" l="1"/>
  <c r="L44" i="1"/>
  <c r="K45" i="1"/>
  <c r="E44" i="1"/>
  <c r="C45" i="1"/>
  <c r="D44" i="1"/>
  <c r="E45" i="1" l="1"/>
  <c r="D45" i="1"/>
  <c r="M45" i="1"/>
  <c r="L45" i="1"/>
</calcChain>
</file>

<file path=xl/sharedStrings.xml><?xml version="1.0" encoding="utf-8"?>
<sst xmlns="http://schemas.openxmlformats.org/spreadsheetml/2006/main" count="53" uniqueCount="49">
  <si>
    <t>1 - 30 KASıM İHRACAT RAKAMLARI</t>
  </si>
  <si>
    <t xml:space="preserve">SEKTÖREL BAZDA İHRACAT RAKAMLARI -1.000 $ </t>
  </si>
  <si>
    <t>1 - 30 KASıM</t>
  </si>
  <si>
    <t>1 OCAK  -  30 KASıM</t>
  </si>
  <si>
    <t>SON 12 AYLIK</t>
  </si>
  <si>
    <t>SEKTÖRLER</t>
  </si>
  <si>
    <t>Değişim    ('20/'19)</t>
  </si>
  <si>
    <t xml:space="preserve"> Pay(20)  (%)</t>
  </si>
  <si>
    <t>2018 - 2019</t>
  </si>
  <si>
    <t>2019 - 2020</t>
  </si>
  <si>
    <t>I. TARIM</t>
  </si>
  <si>
    <t xml:space="preserve">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</si>
  <si>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</si>
  <si>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</si>
  <si>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</si>
  <si>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</si>
  <si>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</si>
  <si>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</si>
  <si>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</si>
  <si>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Mam.</t>
  </si>
  <si>
    <t xml:space="preserve">   B. HAYVANSAL ÜRÜNLER</t>
  </si>
  <si>
    <t xml:space="preserve"> Su Ürünleri ve Hayvansal Mamuller</t>
  </si>
  <si>
    <t xml:space="preserve">   C. AĞAÇ VE ORMAN ÜRÜNLERİ</t>
  </si>
  <si>
    <t xml:space="preserve"> Mobilya,Kağıt ve Orman Ürünleri</t>
  </si>
  <si>
    <t>II. SANAYİ</t>
  </si>
  <si>
    <t xml:space="preserve">   A. TARIMA DAYALI İŞLENMİŞ ÜRÜNLER</t>
  </si>
  <si>
    <t xml:space="preserve"> Tekstil ve Hammaddeleri</t>
  </si>
  <si>
    <t xml:space="preserve"> Deri ve Deri Mamulleri </t>
  </si>
  <si>
    <t xml:space="preserve"> Halı </t>
  </si>
  <si>
    <t xml:space="preserve">   B. KİMYEVİ MADDELER VE MAM.</t>
  </si>
  <si>
    <t xml:space="preserve"> Kimyevi Maddeler ve Mamulleri  </t>
  </si>
  <si>
    <t xml:space="preserve">   C. SANAYİ MAMULLERİ</t>
  </si>
  <si>
    <t xml:space="preserve"> Hazırgiyim ve Konfeksiyon </t>
  </si>
  <si>
    <t xml:space="preserve"> Otomotiv Endüstrisi</t>
  </si>
  <si>
    <t xml:space="preserve"> Gemi ve Yat</t>
  </si>
  <si>
    <t xml:space="preserve"> Elektrik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</si>
  <si>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</si>
  <si>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</si>
  <si>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</si>
  <si>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</si>
  <si>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</si>
  <si>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</si>
  <si>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</si>
  <si>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</si>
  <si>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>III. MADENCİLİK</t>
  </si>
  <si>
    <t xml:space="preserve"> Madencilik Ürünleri</t>
  </si>
  <si>
    <t>T O P L A M (TİM*)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</si>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</sst>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indexed="8"/>
      <name val="Arial"/>
      <family val="2"/>
      <charset val="162"/>
    </font>
    <font>
      <b/>
      <sz val="16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wrapText="1"/>
    </xf>
    <xf numFmtId="0" fontId="6" fillId="0" borderId="4" xfId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2" fontId="7" fillId="0" borderId="4" xfId="1" applyNumberFormat="1" applyFont="1" applyBorder="1" applyAlignment="1">
      <alignment horizontal="center" wrapText="1"/>
    </xf>
    <xf numFmtId="0" fontId="8" fillId="0" borderId="4" xfId="1" applyFont="1" applyBorder="1"/>
    <xf numFmtId="3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4" xfId="1" applyFont="1" applyBorder="1"/>
    <xf numFmtId="0" fontId="2" fillId="0" borderId="4" xfId="1" applyFont="1" applyBorder="1"/>
    <xf numFmtId="3" fontId="9" fillId="0" borderId="4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0" fontId="2" fillId="0" borderId="4" xfId="0" applyFont="1" applyBorder="1"/>
    <xf numFmtId="3" fontId="10" fillId="0" borderId="4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11" fillId="0" borderId="4" xfId="1" applyFont="1" applyBorder="1" applyAlignment="1">
      <alignment vertical="center" wrapText="1"/>
    </xf>
    <xf numFmtId="3" fontId="11" fillId="0" borderId="4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vertical="center"/>
    </xf>
    <xf numFmtId="3" fontId="13" fillId="2" borderId="4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164" fontId="13" fillId="0" borderId="4" xfId="1" applyNumberFormat="1" applyFont="1" applyBorder="1" applyAlignment="1">
      <alignment horizontal="center" vertical="center"/>
    </xf>
  </cellXfs>
  <cellStyles count="2">
    <cellStyle name="Normal" xfId="0" builtinId="0"/>
    <cellStyle name="Normal_MAYIS_2009_İHRACAT_RAKAMLARI" xfId="1" xr:uid="{ACEB4714-B88E-43D8-8160-C2D0C3E2E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4937B568-0D08-4ED4-9774-AA8B53B6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6CDD4-E10F-4C92-B03C-FDBC768B2174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C46" sqref="C46"/>
    </sheetView>
  </sheetViews>
  <sheetFormatPr defaultColWidth="9.28515625" defaultRowHeight="12.75" x14ac:dyDescent="0.2"/>
  <cols>
    <col min="1" max="1" width="52.28515625" style="1" customWidth="1"/>
    <col min="2" max="2" width="17.71093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71093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28515625" style="1"/>
  </cols>
  <sheetData>
    <row r="1" spans="1:13" ht="26.25" x14ac:dyDescent="0.4">
      <c r="B1" s="2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5" spans="1:13" ht="26.25" x14ac:dyDescent="0.2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18" x14ac:dyDescent="0.2">
      <c r="A6" s="7"/>
      <c r="B6" s="8" t="s">
        <v>2</v>
      </c>
      <c r="C6" s="8"/>
      <c r="D6" s="8"/>
      <c r="E6" s="8"/>
      <c r="F6" s="8" t="s">
        <v>3</v>
      </c>
      <c r="G6" s="8"/>
      <c r="H6" s="8"/>
      <c r="I6" s="8"/>
      <c r="J6" s="8" t="s">
        <v>4</v>
      </c>
      <c r="K6" s="8"/>
      <c r="L6" s="8"/>
      <c r="M6" s="8"/>
    </row>
    <row r="7" spans="1:13" ht="30" x14ac:dyDescent="0.25">
      <c r="A7" s="9" t="s">
        <v>5</v>
      </c>
      <c r="B7" s="10">
        <v>2019</v>
      </c>
      <c r="C7" s="11">
        <v>2020</v>
      </c>
      <c r="D7" s="12" t="s">
        <v>6</v>
      </c>
      <c r="E7" s="12" t="s">
        <v>7</v>
      </c>
      <c r="F7" s="10">
        <v>2019</v>
      </c>
      <c r="G7" s="11">
        <v>2020</v>
      </c>
      <c r="H7" s="12" t="s">
        <v>6</v>
      </c>
      <c r="I7" s="12" t="s">
        <v>7</v>
      </c>
      <c r="J7" s="10" t="s">
        <v>8</v>
      </c>
      <c r="K7" s="10" t="s">
        <v>9</v>
      </c>
      <c r="L7" s="12" t="s">
        <v>6</v>
      </c>
      <c r="M7" s="12" t="s">
        <v>7</v>
      </c>
    </row>
    <row r="8" spans="1:13" ht="16.5" x14ac:dyDescent="0.25">
      <c r="A8" s="13" t="s">
        <v>10</v>
      </c>
      <c r="B8" s="14">
        <f>B9+B18+B20</f>
        <v>2353316.4490700001</v>
      </c>
      <c r="C8" s="14">
        <f>C9+C18+C20</f>
        <v>2313169.11149</v>
      </c>
      <c r="D8" s="15">
        <f t="shared" ref="D8:D46" si="0">(C8-B8)/B8*100</f>
        <v>-1.7059897573854022</v>
      </c>
      <c r="E8" s="15">
        <f t="shared" ref="E8:E46" si="1">C8/C$46*100</f>
        <v>14.378637508218306</v>
      </c>
      <c r="F8" s="14">
        <f>F9+F18+F20</f>
        <v>21115404.942260001</v>
      </c>
      <c r="G8" s="14">
        <f>G9+G18+G20</f>
        <v>21773662.09454</v>
      </c>
      <c r="H8" s="15">
        <f t="shared" ref="H8:H46" si="2">(G8-F8)/F8*100</f>
        <v>3.1174261354683983</v>
      </c>
      <c r="I8" s="15">
        <f t="shared" ref="I8:I46" si="3">G8/G$46*100</f>
        <v>14.352716504099197</v>
      </c>
      <c r="J8" s="14">
        <f>J9+J18+J20</f>
        <v>23194254.835860003</v>
      </c>
      <c r="K8" s="14">
        <f>K9+K18+K20</f>
        <v>24032473.994349997</v>
      </c>
      <c r="L8" s="15">
        <f t="shared" ref="L8:L46" si="4">(K8-J8)/J8*100</f>
        <v>3.6139085494311591</v>
      </c>
      <c r="M8" s="15">
        <f t="shared" ref="M8:M46" si="5">K8/K$46*100</f>
        <v>14.382879629437625</v>
      </c>
    </row>
    <row r="9" spans="1:13" ht="15.75" x14ac:dyDescent="0.25">
      <c r="A9" s="16" t="s">
        <v>11</v>
      </c>
      <c r="B9" s="14">
        <f>B10+B11+B12+B13+B14+B15+B16+B17</f>
        <v>1617010.42457</v>
      </c>
      <c r="C9" s="14">
        <f>C10+C11+C12+C13+C14+C15+C16+C17</f>
        <v>1562289.8494000002</v>
      </c>
      <c r="D9" s="15">
        <f t="shared" si="0"/>
        <v>-3.3840582805488899</v>
      </c>
      <c r="E9" s="15">
        <f t="shared" si="1"/>
        <v>9.7111790554828534</v>
      </c>
      <c r="F9" s="14">
        <f>F10+F11+F12+F13+F14+F15+F16+F17</f>
        <v>13805027.19372</v>
      </c>
      <c r="G9" s="14">
        <f>G10+G11+G12+G13+G14+G15+G16+G17</f>
        <v>14583819.852179999</v>
      </c>
      <c r="H9" s="15">
        <f t="shared" si="2"/>
        <v>5.6413699700227804</v>
      </c>
      <c r="I9" s="15">
        <f t="shared" si="3"/>
        <v>9.6133315092495248</v>
      </c>
      <c r="J9" s="14">
        <f>J10+J11+J12+J13+J14+J15+J16+J17</f>
        <v>15211621.956620002</v>
      </c>
      <c r="K9" s="14">
        <f>K10+K11+K12+K13+K14+K15+K16+K17</f>
        <v>16117994.469159998</v>
      </c>
      <c r="L9" s="15">
        <f t="shared" si="4"/>
        <v>5.9584212329543744</v>
      </c>
      <c r="M9" s="15">
        <f t="shared" si="5"/>
        <v>9.6462467564667289</v>
      </c>
    </row>
    <row r="10" spans="1:13" ht="14.25" x14ac:dyDescent="0.2">
      <c r="A10" s="17" t="s">
        <v>12</v>
      </c>
      <c r="B10" s="18">
        <v>620369.65683999995</v>
      </c>
      <c r="C10" s="18">
        <v>612402.61511000001</v>
      </c>
      <c r="D10" s="19">
        <f t="shared" si="0"/>
        <v>-1.2842410395411594</v>
      </c>
      <c r="E10" s="19">
        <f t="shared" si="1"/>
        <v>3.80668891349654</v>
      </c>
      <c r="F10" s="18">
        <v>6158601.8168000001</v>
      </c>
      <c r="G10" s="18">
        <v>6532204.2195899999</v>
      </c>
      <c r="H10" s="19">
        <f t="shared" si="2"/>
        <v>6.0663509982225632</v>
      </c>
      <c r="I10" s="19">
        <f t="shared" si="3"/>
        <v>4.3058845546319899</v>
      </c>
      <c r="J10" s="18">
        <v>6751755.5293899998</v>
      </c>
      <c r="K10" s="18">
        <v>7161443.1529799998</v>
      </c>
      <c r="L10" s="19">
        <f t="shared" si="4"/>
        <v>6.0678681537957582</v>
      </c>
      <c r="M10" s="19">
        <f t="shared" si="5"/>
        <v>4.2859580277331109</v>
      </c>
    </row>
    <row r="11" spans="1:13" ht="14.25" x14ac:dyDescent="0.2">
      <c r="A11" s="17" t="s">
        <v>13</v>
      </c>
      <c r="B11" s="18">
        <v>331627.44491999998</v>
      </c>
      <c r="C11" s="18">
        <v>371601.85784000001</v>
      </c>
      <c r="D11" s="19">
        <f t="shared" si="0"/>
        <v>12.054012275625512</v>
      </c>
      <c r="E11" s="19">
        <f t="shared" si="1"/>
        <v>2.3098736641092872</v>
      </c>
      <c r="F11" s="18">
        <v>1910513.74009</v>
      </c>
      <c r="G11" s="18">
        <v>2326231.4967399999</v>
      </c>
      <c r="H11" s="19">
        <f t="shared" si="2"/>
        <v>21.75947484316006</v>
      </c>
      <c r="I11" s="19">
        <f t="shared" si="3"/>
        <v>1.5334003554683591</v>
      </c>
      <c r="J11" s="18">
        <v>2192293.6157300002</v>
      </c>
      <c r="K11" s="18">
        <v>2676143.06262</v>
      </c>
      <c r="L11" s="19">
        <f t="shared" si="4"/>
        <v>22.070467359769477</v>
      </c>
      <c r="M11" s="19">
        <f t="shared" si="5"/>
        <v>1.6016097031819161</v>
      </c>
    </row>
    <row r="12" spans="1:13" ht="14.25" x14ac:dyDescent="0.2">
      <c r="A12" s="17" t="s">
        <v>14</v>
      </c>
      <c r="B12" s="18">
        <v>139251.74163999999</v>
      </c>
      <c r="C12" s="18">
        <v>165001.71</v>
      </c>
      <c r="D12" s="19">
        <f t="shared" si="0"/>
        <v>18.49166700303828</v>
      </c>
      <c r="E12" s="19">
        <f t="shared" si="1"/>
        <v>1.0256490822661652</v>
      </c>
      <c r="F12" s="18">
        <v>1420796.9710899999</v>
      </c>
      <c r="G12" s="18">
        <v>1532795.0711399999</v>
      </c>
      <c r="H12" s="19">
        <f t="shared" si="2"/>
        <v>7.8827659636744487</v>
      </c>
      <c r="I12" s="19">
        <f t="shared" si="3"/>
        <v>1.0103846114370298</v>
      </c>
      <c r="J12" s="18">
        <v>1548899.60314</v>
      </c>
      <c r="K12" s="18">
        <v>1660563.15387</v>
      </c>
      <c r="L12" s="19">
        <f t="shared" si="4"/>
        <v>7.2092181122411407</v>
      </c>
      <c r="M12" s="19">
        <f t="shared" si="5"/>
        <v>0.99380862597860475</v>
      </c>
    </row>
    <row r="13" spans="1:13" ht="14.25" x14ac:dyDescent="0.2">
      <c r="A13" s="17" t="s">
        <v>15</v>
      </c>
      <c r="B13" s="18">
        <v>151255.05348999999</v>
      </c>
      <c r="C13" s="18">
        <v>154898.92436999999</v>
      </c>
      <c r="D13" s="19">
        <f t="shared" si="0"/>
        <v>2.4090903384202709</v>
      </c>
      <c r="E13" s="19">
        <f t="shared" si="1"/>
        <v>0.96285026151611774</v>
      </c>
      <c r="F13" s="18">
        <v>1293906.0756900001</v>
      </c>
      <c r="G13" s="18">
        <v>1273789.64955</v>
      </c>
      <c r="H13" s="19">
        <f t="shared" si="2"/>
        <v>-1.55470528486951</v>
      </c>
      <c r="I13" s="19">
        <f t="shared" si="3"/>
        <v>0.83965396571629214</v>
      </c>
      <c r="J13" s="18">
        <v>1420407.6996800001</v>
      </c>
      <c r="K13" s="18">
        <v>1396313.5976400001</v>
      </c>
      <c r="L13" s="19">
        <f t="shared" si="4"/>
        <v>-1.6962807259794581</v>
      </c>
      <c r="M13" s="19">
        <f t="shared" si="5"/>
        <v>0.83566138070198737</v>
      </c>
    </row>
    <row r="14" spans="1:13" ht="14.25" x14ac:dyDescent="0.2">
      <c r="A14" s="17" t="s">
        <v>16</v>
      </c>
      <c r="B14" s="18">
        <v>264184.22904000001</v>
      </c>
      <c r="C14" s="18">
        <v>156125.50004000001</v>
      </c>
      <c r="D14" s="19">
        <f t="shared" si="0"/>
        <v>-40.902793248736614</v>
      </c>
      <c r="E14" s="19">
        <f t="shared" si="1"/>
        <v>0.97047464438018338</v>
      </c>
      <c r="F14" s="18">
        <v>1841369.80479</v>
      </c>
      <c r="G14" s="18">
        <v>1774006.96086</v>
      </c>
      <c r="H14" s="19">
        <f t="shared" si="2"/>
        <v>-3.6583006713136799</v>
      </c>
      <c r="I14" s="19">
        <f t="shared" si="3"/>
        <v>1.1693861544727024</v>
      </c>
      <c r="J14" s="18">
        <v>2006007.2462800001</v>
      </c>
      <c r="K14" s="18">
        <v>1961021.59659</v>
      </c>
      <c r="L14" s="19">
        <f t="shared" si="4"/>
        <v>-2.2425467192814406</v>
      </c>
      <c r="M14" s="19">
        <f t="shared" si="5"/>
        <v>1.1736260520291233</v>
      </c>
    </row>
    <row r="15" spans="1:13" ht="14.25" x14ac:dyDescent="0.2">
      <c r="A15" s="17" t="s">
        <v>17</v>
      </c>
      <c r="B15" s="18">
        <v>25258.217929999999</v>
      </c>
      <c r="C15" s="18">
        <v>25232.024170000001</v>
      </c>
      <c r="D15" s="19">
        <f t="shared" si="0"/>
        <v>-0.10370391162429207</v>
      </c>
      <c r="E15" s="19">
        <f t="shared" si="1"/>
        <v>0.15684202565948074</v>
      </c>
      <c r="F15" s="18">
        <v>255922.54642</v>
      </c>
      <c r="G15" s="18">
        <v>241037.0092</v>
      </c>
      <c r="H15" s="19">
        <f t="shared" si="2"/>
        <v>-5.8164227529883288</v>
      </c>
      <c r="I15" s="19">
        <f t="shared" si="3"/>
        <v>0.15888626566456496</v>
      </c>
      <c r="J15" s="18">
        <v>288997.91152000002</v>
      </c>
      <c r="K15" s="18">
        <v>267773.88766000001</v>
      </c>
      <c r="L15" s="19">
        <f t="shared" si="4"/>
        <v>-7.3440059647390266</v>
      </c>
      <c r="M15" s="19">
        <f t="shared" si="5"/>
        <v>0.16025647609254806</v>
      </c>
    </row>
    <row r="16" spans="1:13" ht="14.25" x14ac:dyDescent="0.2">
      <c r="A16" s="17" t="s">
        <v>18</v>
      </c>
      <c r="B16" s="18">
        <v>75957.00864</v>
      </c>
      <c r="C16" s="18">
        <v>68067.478199999998</v>
      </c>
      <c r="D16" s="19">
        <f t="shared" si="0"/>
        <v>-10.386836687306387</v>
      </c>
      <c r="E16" s="19">
        <f t="shared" si="1"/>
        <v>0.42310680627493014</v>
      </c>
      <c r="F16" s="18">
        <v>827545.73121</v>
      </c>
      <c r="G16" s="18">
        <v>810747.84232000005</v>
      </c>
      <c r="H16" s="19">
        <f t="shared" si="2"/>
        <v>-2.0298441834071008</v>
      </c>
      <c r="I16" s="19">
        <f t="shared" si="3"/>
        <v>0.53442704707202426</v>
      </c>
      <c r="J16" s="18">
        <v>899555.61991999997</v>
      </c>
      <c r="K16" s="18">
        <v>891619.28241999994</v>
      </c>
      <c r="L16" s="19">
        <f t="shared" si="4"/>
        <v>-0.88225089413657642</v>
      </c>
      <c r="M16" s="19">
        <f t="shared" si="5"/>
        <v>0.53361351050862793</v>
      </c>
    </row>
    <row r="17" spans="1:13" ht="14.25" x14ac:dyDescent="0.2">
      <c r="A17" s="17" t="s">
        <v>19</v>
      </c>
      <c r="B17" s="18">
        <v>9107.0720700000002</v>
      </c>
      <c r="C17" s="18">
        <v>8959.7396700000008</v>
      </c>
      <c r="D17" s="19">
        <f t="shared" si="0"/>
        <v>-1.6177801039406876</v>
      </c>
      <c r="E17" s="19">
        <f t="shared" si="1"/>
        <v>5.5693657780148183E-2</v>
      </c>
      <c r="F17" s="18">
        <v>96370.507629999993</v>
      </c>
      <c r="G17" s="18">
        <v>93007.602780000001</v>
      </c>
      <c r="H17" s="19">
        <f t="shared" si="2"/>
        <v>-3.4895580947973799</v>
      </c>
      <c r="I17" s="19">
        <f t="shared" si="3"/>
        <v>6.1308554786562663E-2</v>
      </c>
      <c r="J17" s="18">
        <v>103704.73096</v>
      </c>
      <c r="K17" s="18">
        <v>103116.73538</v>
      </c>
      <c r="L17" s="19">
        <f t="shared" si="4"/>
        <v>-0.5669901214311992</v>
      </c>
      <c r="M17" s="19">
        <f t="shared" si="5"/>
        <v>6.1712980240810435E-2</v>
      </c>
    </row>
    <row r="18" spans="1:13" ht="15.75" x14ac:dyDescent="0.25">
      <c r="A18" s="16" t="s">
        <v>20</v>
      </c>
      <c r="B18" s="14">
        <f>B19</f>
        <v>215149.30801000001</v>
      </c>
      <c r="C18" s="14">
        <f>C19</f>
        <v>228076.69453000001</v>
      </c>
      <c r="D18" s="15">
        <f t="shared" si="0"/>
        <v>6.0085652329400681</v>
      </c>
      <c r="E18" s="15">
        <f t="shared" si="1"/>
        <v>1.4177225946991401</v>
      </c>
      <c r="F18" s="14">
        <f>F19</f>
        <v>2304162.0207600002</v>
      </c>
      <c r="G18" s="14">
        <f>G19</f>
        <v>2196996.6607900001</v>
      </c>
      <c r="H18" s="15">
        <f t="shared" si="2"/>
        <v>-4.650947242618507</v>
      </c>
      <c r="I18" s="15">
        <f t="shared" si="3"/>
        <v>1.4482116097814661</v>
      </c>
      <c r="J18" s="14">
        <f>J19</f>
        <v>2517911.0273699998</v>
      </c>
      <c r="K18" s="14">
        <f>K19</f>
        <v>2397854.8205599999</v>
      </c>
      <c r="L18" s="15">
        <f t="shared" si="4"/>
        <v>-4.7680877324486159</v>
      </c>
      <c r="M18" s="15">
        <f t="shared" si="5"/>
        <v>1.4350606292589492</v>
      </c>
    </row>
    <row r="19" spans="1:13" ht="14.25" x14ac:dyDescent="0.2">
      <c r="A19" s="17" t="s">
        <v>21</v>
      </c>
      <c r="B19" s="18">
        <v>215149.30801000001</v>
      </c>
      <c r="C19" s="18">
        <v>228076.69453000001</v>
      </c>
      <c r="D19" s="19">
        <f t="shared" si="0"/>
        <v>6.0085652329400681</v>
      </c>
      <c r="E19" s="19">
        <f t="shared" si="1"/>
        <v>1.4177225946991401</v>
      </c>
      <c r="F19" s="18">
        <v>2304162.0207600002</v>
      </c>
      <c r="G19" s="18">
        <v>2196996.6607900001</v>
      </c>
      <c r="H19" s="19">
        <f t="shared" si="2"/>
        <v>-4.650947242618507</v>
      </c>
      <c r="I19" s="19">
        <f t="shared" si="3"/>
        <v>1.4482116097814661</v>
      </c>
      <c r="J19" s="18">
        <v>2517911.0273699998</v>
      </c>
      <c r="K19" s="18">
        <v>2397854.8205599999</v>
      </c>
      <c r="L19" s="19">
        <f t="shared" si="4"/>
        <v>-4.7680877324486159</v>
      </c>
      <c r="M19" s="19">
        <f t="shared" si="5"/>
        <v>1.4350606292589492</v>
      </c>
    </row>
    <row r="20" spans="1:13" ht="15.75" x14ac:dyDescent="0.25">
      <c r="A20" s="16" t="s">
        <v>22</v>
      </c>
      <c r="B20" s="14">
        <f>B21</f>
        <v>521156.71649000002</v>
      </c>
      <c r="C20" s="14">
        <f>C21</f>
        <v>522802.56756</v>
      </c>
      <c r="D20" s="15">
        <f t="shared" si="0"/>
        <v>0.31580732204408918</v>
      </c>
      <c r="E20" s="15">
        <f t="shared" si="1"/>
        <v>3.2497358580363129</v>
      </c>
      <c r="F20" s="14">
        <f>F21</f>
        <v>5006215.7277800003</v>
      </c>
      <c r="G20" s="14">
        <f>G21</f>
        <v>4992845.5815700004</v>
      </c>
      <c r="H20" s="15">
        <f t="shared" si="2"/>
        <v>-0.26707091617741557</v>
      </c>
      <c r="I20" s="15">
        <f t="shared" si="3"/>
        <v>3.2911733850682059</v>
      </c>
      <c r="J20" s="14">
        <f>J21</f>
        <v>5464721.8518700004</v>
      </c>
      <c r="K20" s="14">
        <f>K21</f>
        <v>5516624.7046299996</v>
      </c>
      <c r="L20" s="15">
        <f t="shared" si="4"/>
        <v>0.94978032124797585</v>
      </c>
      <c r="M20" s="15">
        <f t="shared" si="5"/>
        <v>3.301572243711949</v>
      </c>
    </row>
    <row r="21" spans="1:13" ht="14.25" x14ac:dyDescent="0.2">
      <c r="A21" s="17" t="s">
        <v>23</v>
      </c>
      <c r="B21" s="18">
        <v>521156.71649000002</v>
      </c>
      <c r="C21" s="18">
        <v>522802.56756</v>
      </c>
      <c r="D21" s="19">
        <f t="shared" si="0"/>
        <v>0.31580732204408918</v>
      </c>
      <c r="E21" s="19">
        <f t="shared" si="1"/>
        <v>3.2497358580363129</v>
      </c>
      <c r="F21" s="18">
        <v>5006215.7277800003</v>
      </c>
      <c r="G21" s="18">
        <v>4992845.5815700004</v>
      </c>
      <c r="H21" s="19">
        <f t="shared" si="2"/>
        <v>-0.26707091617741557</v>
      </c>
      <c r="I21" s="19">
        <f t="shared" si="3"/>
        <v>3.2911733850682059</v>
      </c>
      <c r="J21" s="18">
        <v>5464721.8518700004</v>
      </c>
      <c r="K21" s="18">
        <v>5516624.7046299996</v>
      </c>
      <c r="L21" s="19">
        <f t="shared" si="4"/>
        <v>0.94978032124797585</v>
      </c>
      <c r="M21" s="19">
        <f t="shared" si="5"/>
        <v>3.301572243711949</v>
      </c>
    </row>
    <row r="22" spans="1:13" ht="16.5" x14ac:dyDescent="0.25">
      <c r="A22" s="13" t="s">
        <v>24</v>
      </c>
      <c r="B22" s="14">
        <f>B23+B27+B29</f>
        <v>12094493.101910001</v>
      </c>
      <c r="C22" s="14">
        <f>C23+C27+C29</f>
        <v>12222165.51726</v>
      </c>
      <c r="D22" s="15">
        <f t="shared" si="0"/>
        <v>1.0556243595677193</v>
      </c>
      <c r="E22" s="15">
        <f t="shared" si="1"/>
        <v>75.972866257464176</v>
      </c>
      <c r="F22" s="14">
        <f>F23+F27+F29</f>
        <v>126692198.63517</v>
      </c>
      <c r="G22" s="14">
        <f>G23+G27+G29</f>
        <v>114379651.70975998</v>
      </c>
      <c r="H22" s="15">
        <f t="shared" si="2"/>
        <v>-9.718472848407913</v>
      </c>
      <c r="I22" s="15">
        <f t="shared" si="3"/>
        <v>75.396536774558243</v>
      </c>
      <c r="J22" s="14">
        <f>J23+J27+J29</f>
        <v>137758783.08359998</v>
      </c>
      <c r="K22" s="14">
        <f>K23+K27+K29</f>
        <v>125876768.27818999</v>
      </c>
      <c r="L22" s="15">
        <f t="shared" si="4"/>
        <v>-8.6252321191014758</v>
      </c>
      <c r="M22" s="15">
        <f t="shared" si="5"/>
        <v>75.334333315557032</v>
      </c>
    </row>
    <row r="23" spans="1:13" ht="15.75" x14ac:dyDescent="0.25">
      <c r="A23" s="16" t="s">
        <v>25</v>
      </c>
      <c r="B23" s="14">
        <f>B24+B25+B26</f>
        <v>1050208.51614</v>
      </c>
      <c r="C23" s="14">
        <f>C24+C25+C26</f>
        <v>1068117.0726000001</v>
      </c>
      <c r="D23" s="15">
        <f>(C23-B23)/B23*100</f>
        <v>1.7052381679232904</v>
      </c>
      <c r="E23" s="15">
        <f t="shared" si="1"/>
        <v>6.6394057083712221</v>
      </c>
      <c r="F23" s="14">
        <f>F24+F25+F26</f>
        <v>11180698.6624</v>
      </c>
      <c r="G23" s="14">
        <f>G24+G25+G26</f>
        <v>10057196.61552</v>
      </c>
      <c r="H23" s="15">
        <f t="shared" si="2"/>
        <v>-10.048585341614361</v>
      </c>
      <c r="I23" s="15">
        <f t="shared" si="3"/>
        <v>6.6294815829231339</v>
      </c>
      <c r="J23" s="14">
        <f>J24+J25+J26</f>
        <v>12126223.176279999</v>
      </c>
      <c r="K23" s="14">
        <f>K24+K25+K26</f>
        <v>10995668.8939</v>
      </c>
      <c r="L23" s="15">
        <f t="shared" si="4"/>
        <v>-9.3232184988271314</v>
      </c>
      <c r="M23" s="15">
        <f t="shared" si="5"/>
        <v>6.58065341850764</v>
      </c>
    </row>
    <row r="24" spans="1:13" ht="14.25" x14ac:dyDescent="0.2">
      <c r="A24" s="17" t="s">
        <v>26</v>
      </c>
      <c r="B24" s="18">
        <v>674306.97265999997</v>
      </c>
      <c r="C24" s="18">
        <v>705863.70336000004</v>
      </c>
      <c r="D24" s="19">
        <f t="shared" si="0"/>
        <v>4.6798760771396699</v>
      </c>
      <c r="E24" s="19">
        <f t="shared" si="1"/>
        <v>4.3876421617459647</v>
      </c>
      <c r="F24" s="18">
        <v>7321482.1681000004</v>
      </c>
      <c r="G24" s="18">
        <v>6518454.6955899997</v>
      </c>
      <c r="H24" s="19">
        <f t="shared" si="2"/>
        <v>-10.96809982012692</v>
      </c>
      <c r="I24" s="19">
        <f t="shared" si="3"/>
        <v>4.296821172497121</v>
      </c>
      <c r="J24" s="18">
        <v>7942973.1655799998</v>
      </c>
      <c r="K24" s="18">
        <v>7116502.8121100003</v>
      </c>
      <c r="L24" s="19">
        <f t="shared" si="4"/>
        <v>-10.405050303473489</v>
      </c>
      <c r="M24" s="19">
        <f t="shared" si="5"/>
        <v>4.2590622735385555</v>
      </c>
    </row>
    <row r="25" spans="1:13" ht="14.25" x14ac:dyDescent="0.2">
      <c r="A25" s="17" t="s">
        <v>27</v>
      </c>
      <c r="B25" s="18">
        <v>124237.49191</v>
      </c>
      <c r="C25" s="18">
        <v>104495.85234</v>
      </c>
      <c r="D25" s="19">
        <f t="shared" si="0"/>
        <v>-15.890243167739751</v>
      </c>
      <c r="E25" s="19">
        <f t="shared" si="1"/>
        <v>0.64954523836838851</v>
      </c>
      <c r="F25" s="18">
        <v>1551123.2214299999</v>
      </c>
      <c r="G25" s="18">
        <v>1223617.7146900001</v>
      </c>
      <c r="H25" s="19">
        <f t="shared" si="2"/>
        <v>-21.114087018700449</v>
      </c>
      <c r="I25" s="19">
        <f t="shared" si="3"/>
        <v>0.80658173586441584</v>
      </c>
      <c r="J25" s="18">
        <v>1685059.7782699999</v>
      </c>
      <c r="K25" s="18">
        <v>1337873.37858</v>
      </c>
      <c r="L25" s="19">
        <f t="shared" si="4"/>
        <v>-20.603803150915255</v>
      </c>
      <c r="M25" s="19">
        <f t="shared" si="5"/>
        <v>0.80068626176685154</v>
      </c>
    </row>
    <row r="26" spans="1:13" ht="14.25" x14ac:dyDescent="0.2">
      <c r="A26" s="17" t="s">
        <v>28</v>
      </c>
      <c r="B26" s="18">
        <v>251664.05157000001</v>
      </c>
      <c r="C26" s="18">
        <v>257757.51689999999</v>
      </c>
      <c r="D26" s="19">
        <f t="shared" si="0"/>
        <v>2.4212696616723934</v>
      </c>
      <c r="E26" s="19">
        <f t="shared" si="1"/>
        <v>1.6022183082568693</v>
      </c>
      <c r="F26" s="18">
        <v>2308093.27287</v>
      </c>
      <c r="G26" s="18">
        <v>2315124.20524</v>
      </c>
      <c r="H26" s="19">
        <f t="shared" si="2"/>
        <v>0.3046208076876129</v>
      </c>
      <c r="I26" s="19">
        <f t="shared" si="3"/>
        <v>1.5260786745615968</v>
      </c>
      <c r="J26" s="18">
        <v>2498190.2324299999</v>
      </c>
      <c r="K26" s="18">
        <v>2541292.7032099999</v>
      </c>
      <c r="L26" s="19">
        <f t="shared" si="4"/>
        <v>1.7253478226145389</v>
      </c>
      <c r="M26" s="19">
        <f t="shared" si="5"/>
        <v>1.5209048832022332</v>
      </c>
    </row>
    <row r="27" spans="1:13" ht="15.75" x14ac:dyDescent="0.25">
      <c r="A27" s="16" t="s">
        <v>29</v>
      </c>
      <c r="B27" s="14">
        <f>B28</f>
        <v>1813159.1683</v>
      </c>
      <c r="C27" s="14">
        <f>C28</f>
        <v>1638293.7263100001</v>
      </c>
      <c r="D27" s="15">
        <f t="shared" si="0"/>
        <v>-9.6442411150231262</v>
      </c>
      <c r="E27" s="15">
        <f t="shared" si="1"/>
        <v>10.183618441725651</v>
      </c>
      <c r="F27" s="14">
        <f>F28</f>
        <v>18774376.847119998</v>
      </c>
      <c r="G27" s="14">
        <f>G28</f>
        <v>16465972.781579999</v>
      </c>
      <c r="H27" s="15">
        <f t="shared" si="2"/>
        <v>-12.295502984399238</v>
      </c>
      <c r="I27" s="15">
        <f t="shared" si="3"/>
        <v>10.854005094416079</v>
      </c>
      <c r="J27" s="14">
        <f>J28</f>
        <v>20277956.39677</v>
      </c>
      <c r="K27" s="14">
        <f>K28</f>
        <v>18279808.510979999</v>
      </c>
      <c r="L27" s="15">
        <f t="shared" si="4"/>
        <v>-9.853793186517942</v>
      </c>
      <c r="M27" s="15">
        <f t="shared" si="5"/>
        <v>10.940042441090586</v>
      </c>
    </row>
    <row r="28" spans="1:13" ht="14.25" x14ac:dyDescent="0.2">
      <c r="A28" s="17" t="s">
        <v>30</v>
      </c>
      <c r="B28" s="18">
        <v>1813159.1683</v>
      </c>
      <c r="C28" s="18">
        <v>1638293.7263100001</v>
      </c>
      <c r="D28" s="19">
        <f t="shared" si="0"/>
        <v>-9.6442411150231262</v>
      </c>
      <c r="E28" s="19">
        <f t="shared" si="1"/>
        <v>10.183618441725651</v>
      </c>
      <c r="F28" s="18">
        <v>18774376.847119998</v>
      </c>
      <c r="G28" s="18">
        <v>16465972.781579999</v>
      </c>
      <c r="H28" s="19">
        <f t="shared" si="2"/>
        <v>-12.295502984399238</v>
      </c>
      <c r="I28" s="19">
        <f t="shared" si="3"/>
        <v>10.854005094416079</v>
      </c>
      <c r="J28" s="18">
        <v>20277956.39677</v>
      </c>
      <c r="K28" s="18">
        <v>18279808.510979999</v>
      </c>
      <c r="L28" s="19">
        <f t="shared" si="4"/>
        <v>-9.853793186517942</v>
      </c>
      <c r="M28" s="19">
        <f t="shared" si="5"/>
        <v>10.940042441090586</v>
      </c>
    </row>
    <row r="29" spans="1:13" ht="15.75" x14ac:dyDescent="0.25">
      <c r="A29" s="16" t="s">
        <v>31</v>
      </c>
      <c r="B29" s="14">
        <f>B30+B31+B32+B33+B34+B35+B36+B37+B38+B39+B40+B41</f>
        <v>9231125.4174700007</v>
      </c>
      <c r="C29" s="14">
        <f>C30+C31+C32+C33+C34+C35+C36+C37+C38+C39+C40+C41</f>
        <v>9515754.7183499988</v>
      </c>
      <c r="D29" s="15">
        <f t="shared" si="0"/>
        <v>3.0833651153881436</v>
      </c>
      <c r="E29" s="15">
        <f t="shared" si="1"/>
        <v>59.149842107367299</v>
      </c>
      <c r="F29" s="14">
        <f>F30+F31+F32+F33+F34+F35+F36+F37+F38+F39+F40+F41</f>
        <v>96737123.125650004</v>
      </c>
      <c r="G29" s="14">
        <f>G30+G31+G32+G33+G34+G35+G36+G37+G38+G39+G40+G41</f>
        <v>87856482.312659979</v>
      </c>
      <c r="H29" s="15">
        <f t="shared" si="2"/>
        <v>-9.1801787421930356</v>
      </c>
      <c r="I29" s="15">
        <f t="shared" si="3"/>
        <v>57.913050097219035</v>
      </c>
      <c r="J29" s="14">
        <f>J30+J31+J32+J33+J34+J35+J36+J37+J38+J39+J40+J41</f>
        <v>105354603.51054999</v>
      </c>
      <c r="K29" s="14">
        <f>K30+K31+K32+K33+K34+K35+K36+K37+K38+K39+K40+K41</f>
        <v>96601290.873309985</v>
      </c>
      <c r="L29" s="15">
        <f t="shared" si="4"/>
        <v>-8.3084291958475909</v>
      </c>
      <c r="M29" s="15">
        <f t="shared" si="5"/>
        <v>57.813637455958812</v>
      </c>
    </row>
    <row r="30" spans="1:13" ht="14.25" x14ac:dyDescent="0.2">
      <c r="A30" s="17" t="s">
        <v>32</v>
      </c>
      <c r="B30" s="18">
        <v>1537167.5763600001</v>
      </c>
      <c r="C30" s="18">
        <v>1523645.0443200001</v>
      </c>
      <c r="D30" s="19">
        <f t="shared" si="0"/>
        <v>-0.87970448036779469</v>
      </c>
      <c r="E30" s="19">
        <f t="shared" si="1"/>
        <v>9.470963309448118</v>
      </c>
      <c r="F30" s="18">
        <v>16370248.70022</v>
      </c>
      <c r="G30" s="18">
        <v>15488797.22972</v>
      </c>
      <c r="H30" s="19">
        <f t="shared" si="2"/>
        <v>-5.3844720788399139</v>
      </c>
      <c r="I30" s="19">
        <f t="shared" si="3"/>
        <v>10.209872581948174</v>
      </c>
      <c r="J30" s="18">
        <v>17676168.38405</v>
      </c>
      <c r="K30" s="18">
        <v>16814918.144200001</v>
      </c>
      <c r="L30" s="19">
        <f t="shared" si="4"/>
        <v>-4.8723808301528981</v>
      </c>
      <c r="M30" s="19">
        <f t="shared" si="5"/>
        <v>10.063339450767042</v>
      </c>
    </row>
    <row r="31" spans="1:13" ht="14.25" x14ac:dyDescent="0.2">
      <c r="A31" s="17" t="s">
        <v>33</v>
      </c>
      <c r="B31" s="18">
        <v>2690139.2655000002</v>
      </c>
      <c r="C31" s="18">
        <v>2698269.4623099999</v>
      </c>
      <c r="D31" s="19">
        <f t="shared" si="0"/>
        <v>0.30222215311550171</v>
      </c>
      <c r="E31" s="19">
        <f t="shared" si="1"/>
        <v>16.77241767812631</v>
      </c>
      <c r="F31" s="18">
        <v>28049242.76723</v>
      </c>
      <c r="G31" s="18">
        <v>22752399.023010001</v>
      </c>
      <c r="H31" s="19">
        <f t="shared" si="2"/>
        <v>-18.88408820222525</v>
      </c>
      <c r="I31" s="19">
        <f t="shared" si="3"/>
        <v>14.997878241496846</v>
      </c>
      <c r="J31" s="18">
        <v>30521313.60345</v>
      </c>
      <c r="K31" s="18">
        <v>25290238.111129999</v>
      </c>
      <c r="L31" s="19">
        <f t="shared" si="4"/>
        <v>-17.139090277322474</v>
      </c>
      <c r="M31" s="19">
        <f t="shared" si="5"/>
        <v>15.13562235156127</v>
      </c>
    </row>
    <row r="32" spans="1:13" ht="14.25" x14ac:dyDescent="0.2">
      <c r="A32" s="17" t="s">
        <v>34</v>
      </c>
      <c r="B32" s="18">
        <v>162195.85331000001</v>
      </c>
      <c r="C32" s="18">
        <v>223266.49661999999</v>
      </c>
      <c r="D32" s="19">
        <f t="shared" si="0"/>
        <v>37.652407298772012</v>
      </c>
      <c r="E32" s="19">
        <f t="shared" si="1"/>
        <v>1.3878224495920974</v>
      </c>
      <c r="F32" s="18">
        <v>931164.52812999999</v>
      </c>
      <c r="G32" s="18">
        <v>1186886.1836000001</v>
      </c>
      <c r="H32" s="19">
        <f t="shared" si="2"/>
        <v>27.4625641059964</v>
      </c>
      <c r="I32" s="19">
        <f t="shared" si="3"/>
        <v>0.7823691229283275</v>
      </c>
      <c r="J32" s="18">
        <v>969740.88199999998</v>
      </c>
      <c r="K32" s="18">
        <v>1298035.8287200001</v>
      </c>
      <c r="L32" s="19">
        <f t="shared" si="4"/>
        <v>33.853883322204844</v>
      </c>
      <c r="M32" s="19">
        <f t="shared" si="5"/>
        <v>0.77684440992493109</v>
      </c>
    </row>
    <row r="33" spans="1:13" ht="14.25" x14ac:dyDescent="0.2">
      <c r="A33" s="17" t="s">
        <v>35</v>
      </c>
      <c r="B33" s="18">
        <v>1013034.50223</v>
      </c>
      <c r="C33" s="18">
        <v>1112631.1704599999</v>
      </c>
      <c r="D33" s="19">
        <f t="shared" si="0"/>
        <v>9.831517881252525</v>
      </c>
      <c r="E33" s="19">
        <f t="shared" si="1"/>
        <v>6.9161049232946024</v>
      </c>
      <c r="F33" s="18">
        <v>10262226.705399999</v>
      </c>
      <c r="G33" s="18">
        <v>9836452.8436399996</v>
      </c>
      <c r="H33" s="19">
        <f t="shared" si="2"/>
        <v>-4.1489422713294459</v>
      </c>
      <c r="I33" s="19">
        <f t="shared" si="3"/>
        <v>6.4839721704925228</v>
      </c>
      <c r="J33" s="18">
        <v>11219496.00485</v>
      </c>
      <c r="K33" s="18">
        <v>10809889.27012</v>
      </c>
      <c r="L33" s="19">
        <f t="shared" si="4"/>
        <v>-3.650847903978339</v>
      </c>
      <c r="M33" s="19">
        <f t="shared" si="5"/>
        <v>6.4694686121885683</v>
      </c>
    </row>
    <row r="34" spans="1:13" ht="14.25" x14ac:dyDescent="0.2">
      <c r="A34" s="17" t="s">
        <v>36</v>
      </c>
      <c r="B34" s="18">
        <v>682990.11841999996</v>
      </c>
      <c r="C34" s="18">
        <v>694521.38012999995</v>
      </c>
      <c r="D34" s="19">
        <f t="shared" si="0"/>
        <v>1.6883497138547068</v>
      </c>
      <c r="E34" s="19">
        <f t="shared" si="1"/>
        <v>4.317138386896505</v>
      </c>
      <c r="F34" s="18">
        <v>7092584.7452600002</v>
      </c>
      <c r="G34" s="18">
        <v>6709160.0064300001</v>
      </c>
      <c r="H34" s="19">
        <f t="shared" si="2"/>
        <v>-5.4059944660688659</v>
      </c>
      <c r="I34" s="19">
        <f t="shared" si="3"/>
        <v>4.4225298957439572</v>
      </c>
      <c r="J34" s="18">
        <v>7754786.63533</v>
      </c>
      <c r="K34" s="18">
        <v>7449587.2048399998</v>
      </c>
      <c r="L34" s="19">
        <f t="shared" si="4"/>
        <v>-3.9356264052390988</v>
      </c>
      <c r="M34" s="19">
        <f t="shared" si="5"/>
        <v>4.4584055757806054</v>
      </c>
    </row>
    <row r="35" spans="1:13" ht="14.25" x14ac:dyDescent="0.2">
      <c r="A35" s="17" t="s">
        <v>37</v>
      </c>
      <c r="B35" s="18">
        <v>689664.21105000004</v>
      </c>
      <c r="C35" s="18">
        <v>763216.26043000002</v>
      </c>
      <c r="D35" s="19">
        <f t="shared" si="0"/>
        <v>10.664907385583842</v>
      </c>
      <c r="E35" s="19">
        <f t="shared" si="1"/>
        <v>4.7441451187423702</v>
      </c>
      <c r="F35" s="18">
        <v>7448875.6495000003</v>
      </c>
      <c r="G35" s="18">
        <v>7436218.7599499999</v>
      </c>
      <c r="H35" s="19">
        <f t="shared" si="2"/>
        <v>-0.16991677865974328</v>
      </c>
      <c r="I35" s="19">
        <f t="shared" si="3"/>
        <v>4.9017909463557903</v>
      </c>
      <c r="J35" s="18">
        <v>8079829.0469500003</v>
      </c>
      <c r="K35" s="18">
        <v>8107894.1352000004</v>
      </c>
      <c r="L35" s="19">
        <f t="shared" si="4"/>
        <v>0.34734755013899865</v>
      </c>
      <c r="M35" s="19">
        <f t="shared" si="5"/>
        <v>4.8523870418926034</v>
      </c>
    </row>
    <row r="36" spans="1:13" ht="14.25" x14ac:dyDescent="0.2">
      <c r="A36" s="17" t="s">
        <v>38</v>
      </c>
      <c r="B36" s="18">
        <v>989897.14229999995</v>
      </c>
      <c r="C36" s="18">
        <v>1227732.58375</v>
      </c>
      <c r="D36" s="19">
        <f t="shared" si="0"/>
        <v>24.0262782148654</v>
      </c>
      <c r="E36" s="19">
        <f t="shared" si="1"/>
        <v>7.6315742290880211</v>
      </c>
      <c r="F36" s="18">
        <v>12704889.98299</v>
      </c>
      <c r="G36" s="18">
        <v>11312574.272980001</v>
      </c>
      <c r="H36" s="19">
        <f t="shared" si="2"/>
        <v>-10.958896235025316</v>
      </c>
      <c r="I36" s="19">
        <f t="shared" si="3"/>
        <v>7.4569987706552698</v>
      </c>
      <c r="J36" s="18">
        <v>14141684.459659999</v>
      </c>
      <c r="K36" s="18">
        <v>12420898.749949999</v>
      </c>
      <c r="L36" s="19">
        <f t="shared" si="4"/>
        <v>-12.16818063377559</v>
      </c>
      <c r="M36" s="19">
        <f t="shared" si="5"/>
        <v>7.4336205108122906</v>
      </c>
    </row>
    <row r="37" spans="1:13" ht="14.25" x14ac:dyDescent="0.2">
      <c r="A37" s="20" t="s">
        <v>39</v>
      </c>
      <c r="B37" s="18">
        <v>301612.74780000001</v>
      </c>
      <c r="C37" s="18">
        <v>319175.64169999998</v>
      </c>
      <c r="D37" s="19">
        <f t="shared" si="0"/>
        <v>5.8229945611071967</v>
      </c>
      <c r="E37" s="19">
        <f t="shared" si="1"/>
        <v>1.9839927961432604</v>
      </c>
      <c r="F37" s="18">
        <v>3235371.0823300001</v>
      </c>
      <c r="G37" s="18">
        <v>3407146.0742700002</v>
      </c>
      <c r="H37" s="19">
        <f t="shared" si="2"/>
        <v>5.3092825388144904</v>
      </c>
      <c r="I37" s="19">
        <f t="shared" si="3"/>
        <v>2.2459153393546289</v>
      </c>
      <c r="J37" s="18">
        <v>3478114.1958699999</v>
      </c>
      <c r="K37" s="18">
        <v>3686851.03101</v>
      </c>
      <c r="L37" s="19">
        <f t="shared" si="4"/>
        <v>6.001437082999157</v>
      </c>
      <c r="M37" s="19">
        <f t="shared" si="5"/>
        <v>2.2064950368052636</v>
      </c>
    </row>
    <row r="38" spans="1:13" ht="14.25" x14ac:dyDescent="0.2">
      <c r="A38" s="17" t="s">
        <v>40</v>
      </c>
      <c r="B38" s="18">
        <v>376583.94140000001</v>
      </c>
      <c r="C38" s="18">
        <v>312331.12702000001</v>
      </c>
      <c r="D38" s="19">
        <f t="shared" si="0"/>
        <v>-17.062016543013428</v>
      </c>
      <c r="E38" s="19">
        <f t="shared" si="1"/>
        <v>1.9414473570681183</v>
      </c>
      <c r="F38" s="18">
        <v>3804878.4785799999</v>
      </c>
      <c r="G38" s="18">
        <v>3459793.5865500001</v>
      </c>
      <c r="H38" s="19">
        <f t="shared" si="2"/>
        <v>-9.0695378044974309</v>
      </c>
      <c r="I38" s="19">
        <f t="shared" si="3"/>
        <v>2.2806194150916359</v>
      </c>
      <c r="J38" s="18">
        <v>4056424.8477400001</v>
      </c>
      <c r="K38" s="18">
        <v>3757613.6419700002</v>
      </c>
      <c r="L38" s="19">
        <f t="shared" si="4"/>
        <v>-7.366368587759732</v>
      </c>
      <c r="M38" s="19">
        <f t="shared" si="5"/>
        <v>2.2488448221807387</v>
      </c>
    </row>
    <row r="39" spans="1:13" ht="14.25" x14ac:dyDescent="0.2">
      <c r="A39" s="17" t="s">
        <v>41</v>
      </c>
      <c r="B39" s="18">
        <v>360282.88809999998</v>
      </c>
      <c r="C39" s="18">
        <v>191547.33515</v>
      </c>
      <c r="D39" s="19">
        <f>(C39-B39)/B39*100</f>
        <v>-46.834184615275376</v>
      </c>
      <c r="E39" s="19">
        <f t="shared" si="1"/>
        <v>1.1906564393007022</v>
      </c>
      <c r="F39" s="18">
        <v>2452046.1176100001</v>
      </c>
      <c r="G39" s="18">
        <v>2000036.1227500001</v>
      </c>
      <c r="H39" s="19">
        <f t="shared" si="2"/>
        <v>-18.433992395729177</v>
      </c>
      <c r="I39" s="19">
        <f t="shared" si="3"/>
        <v>1.3183795791056594</v>
      </c>
      <c r="J39" s="18">
        <v>2705520.0202899999</v>
      </c>
      <c r="K39" s="18">
        <v>2288684.1748299999</v>
      </c>
      <c r="L39" s="19">
        <f t="shared" si="4"/>
        <v>-15.406866049186362</v>
      </c>
      <c r="M39" s="19">
        <f t="shared" si="5"/>
        <v>1.3697245237472269</v>
      </c>
    </row>
    <row r="40" spans="1:13" ht="14.25" x14ac:dyDescent="0.2">
      <c r="A40" s="17" t="s">
        <v>42</v>
      </c>
      <c r="B40" s="18">
        <v>419045.42233999999</v>
      </c>
      <c r="C40" s="18">
        <v>440331.53632999997</v>
      </c>
      <c r="D40" s="19">
        <f>(C40-B40)/B40*100</f>
        <v>5.0796674668669013</v>
      </c>
      <c r="E40" s="19">
        <f t="shared" si="1"/>
        <v>2.7370967011779159</v>
      </c>
      <c r="F40" s="18">
        <v>4285521.3097200003</v>
      </c>
      <c r="G40" s="18">
        <v>4176674.9344799998</v>
      </c>
      <c r="H40" s="19">
        <f t="shared" si="2"/>
        <v>-2.5398631198758883</v>
      </c>
      <c r="I40" s="19">
        <f t="shared" si="3"/>
        <v>2.7531717450231237</v>
      </c>
      <c r="J40" s="18">
        <v>4638044.0109000001</v>
      </c>
      <c r="K40" s="18">
        <v>4567246.1251600003</v>
      </c>
      <c r="L40" s="19">
        <f t="shared" si="4"/>
        <v>-1.5264599812683037</v>
      </c>
      <c r="M40" s="19">
        <f t="shared" si="5"/>
        <v>2.7333911303362011</v>
      </c>
    </row>
    <row r="41" spans="1:13" ht="14.25" x14ac:dyDescent="0.2">
      <c r="A41" s="17" t="s">
        <v>43</v>
      </c>
      <c r="B41" s="18">
        <v>8511.7486599999993</v>
      </c>
      <c r="C41" s="18">
        <v>9086.6801300000006</v>
      </c>
      <c r="D41" s="19">
        <f t="shared" si="0"/>
        <v>6.7545635211460926</v>
      </c>
      <c r="E41" s="19">
        <f t="shared" si="1"/>
        <v>5.6482718489285356E-2</v>
      </c>
      <c r="F41" s="18">
        <v>100073.05868</v>
      </c>
      <c r="G41" s="18">
        <v>90343.275280000002</v>
      </c>
      <c r="H41" s="19">
        <f t="shared" si="2"/>
        <v>-9.7226801382303876</v>
      </c>
      <c r="I41" s="19">
        <f t="shared" si="3"/>
        <v>5.9552289023112395E-2</v>
      </c>
      <c r="J41" s="18">
        <v>113481.41946</v>
      </c>
      <c r="K41" s="18">
        <v>109434.45617999999</v>
      </c>
      <c r="L41" s="19">
        <f t="shared" si="4"/>
        <v>-3.5661902179735132</v>
      </c>
      <c r="M41" s="19">
        <f t="shared" si="5"/>
        <v>6.549398996207996E-2</v>
      </c>
    </row>
    <row r="42" spans="1:13" ht="15.75" x14ac:dyDescent="0.25">
      <c r="A42" s="16" t="s">
        <v>44</v>
      </c>
      <c r="B42" s="14">
        <f>B43</f>
        <v>370700.38718000002</v>
      </c>
      <c r="C42" s="14">
        <f>C43</f>
        <v>433404.09103000001</v>
      </c>
      <c r="D42" s="15">
        <f t="shared" si="0"/>
        <v>16.91492807088791</v>
      </c>
      <c r="E42" s="15">
        <f t="shared" si="1"/>
        <v>2.6940357661464303</v>
      </c>
      <c r="F42" s="14">
        <f>F43</f>
        <v>3942089.4212699998</v>
      </c>
      <c r="G42" s="14">
        <f>G43</f>
        <v>3793718.3688699999</v>
      </c>
      <c r="H42" s="15">
        <f t="shared" si="2"/>
        <v>-3.7637667882277541</v>
      </c>
      <c r="I42" s="15">
        <f t="shared" si="3"/>
        <v>2.5007352464810571</v>
      </c>
      <c r="J42" s="14">
        <f>J43</f>
        <v>4315679.5532999998</v>
      </c>
      <c r="K42" s="14">
        <f>K43</f>
        <v>4161835.0604500002</v>
      </c>
      <c r="L42" s="15">
        <f t="shared" si="4"/>
        <v>-3.5647802611378281</v>
      </c>
      <c r="M42" s="15">
        <f t="shared" si="5"/>
        <v>2.4907619883869812</v>
      </c>
    </row>
    <row r="43" spans="1:13" ht="14.25" x14ac:dyDescent="0.2">
      <c r="A43" s="17" t="s">
        <v>45</v>
      </c>
      <c r="B43" s="18">
        <v>370700.38718000002</v>
      </c>
      <c r="C43" s="18">
        <v>433404.09103000001</v>
      </c>
      <c r="D43" s="19">
        <f t="shared" si="0"/>
        <v>16.91492807088791</v>
      </c>
      <c r="E43" s="19">
        <f t="shared" si="1"/>
        <v>2.6940357661464303</v>
      </c>
      <c r="F43" s="18">
        <v>3942089.4212699998</v>
      </c>
      <c r="G43" s="18">
        <v>3793718.3688699999</v>
      </c>
      <c r="H43" s="19">
        <f t="shared" si="2"/>
        <v>-3.7637667882277541</v>
      </c>
      <c r="I43" s="19">
        <f t="shared" si="3"/>
        <v>2.5007352464810571</v>
      </c>
      <c r="J43" s="18">
        <v>4315679.5532999998</v>
      </c>
      <c r="K43" s="18">
        <v>4161835.0604500002</v>
      </c>
      <c r="L43" s="19">
        <f t="shared" si="4"/>
        <v>-3.5647802611378281</v>
      </c>
      <c r="M43" s="19">
        <f t="shared" si="5"/>
        <v>2.4907619883869812</v>
      </c>
    </row>
    <row r="44" spans="1:13" ht="15.75" x14ac:dyDescent="0.25">
      <c r="A44" s="16" t="s">
        <v>46</v>
      </c>
      <c r="B44" s="14">
        <f>B8+B22+B42</f>
        <v>14818509.938160002</v>
      </c>
      <c r="C44" s="14">
        <f>C8+C22+C42</f>
        <v>14968738.71978</v>
      </c>
      <c r="D44" s="15">
        <f t="shared" si="0"/>
        <v>1.0137914152430054</v>
      </c>
      <c r="E44" s="15">
        <f t="shared" si="1"/>
        <v>93.045539531828908</v>
      </c>
      <c r="F44" s="21">
        <f>F8+F22+F42</f>
        <v>151749692.99870002</v>
      </c>
      <c r="G44" s="21">
        <f>G8+G22+G42</f>
        <v>139947032.17316997</v>
      </c>
      <c r="H44" s="22">
        <f t="shared" si="2"/>
        <v>-7.7777164436379858</v>
      </c>
      <c r="I44" s="22">
        <f t="shared" si="3"/>
        <v>92.249988525138491</v>
      </c>
      <c r="J44" s="21">
        <f>J8+J22+J42</f>
        <v>165268717.47275999</v>
      </c>
      <c r="K44" s="21">
        <f>K8+K22+K42</f>
        <v>154071077.33298996</v>
      </c>
      <c r="L44" s="22">
        <f t="shared" si="4"/>
        <v>-6.7754141927165712</v>
      </c>
      <c r="M44" s="22">
        <f t="shared" si="5"/>
        <v>92.207974933381635</v>
      </c>
    </row>
    <row r="45" spans="1:13" ht="30" x14ac:dyDescent="0.2">
      <c r="A45" s="23" t="s">
        <v>47</v>
      </c>
      <c r="B45" s="24">
        <f>B46-B44</f>
        <v>1424140.4528399967</v>
      </c>
      <c r="C45" s="24">
        <f>C46-C44</f>
        <v>1118801.6342200004</v>
      </c>
      <c r="D45" s="25">
        <f t="shared" si="0"/>
        <v>-21.440218063541053</v>
      </c>
      <c r="E45" s="25">
        <f t="shared" si="1"/>
        <v>6.9544604681710833</v>
      </c>
      <c r="F45" s="24">
        <f>F46-F44</f>
        <v>13696310.234299958</v>
      </c>
      <c r="G45" s="24">
        <f>G46-G44</f>
        <v>11757086.61383003</v>
      </c>
      <c r="H45" s="26">
        <f t="shared" si="2"/>
        <v>-14.158730251403689</v>
      </c>
      <c r="I45" s="25">
        <f t="shared" si="3"/>
        <v>7.7500114748615072</v>
      </c>
      <c r="J45" s="24">
        <f>J46-J44</f>
        <v>14822982.011240035</v>
      </c>
      <c r="K45" s="24">
        <f>K46-K44</f>
        <v>13019759.923010021</v>
      </c>
      <c r="L45" s="26">
        <f t="shared" si="4"/>
        <v>-12.165042680768678</v>
      </c>
      <c r="M45" s="25">
        <f t="shared" si="5"/>
        <v>7.7920250666183675</v>
      </c>
    </row>
    <row r="46" spans="1:13" ht="20.25" x14ac:dyDescent="0.2">
      <c r="A46" s="27" t="s">
        <v>48</v>
      </c>
      <c r="B46" s="28">
        <v>16242650.390999999</v>
      </c>
      <c r="C46" s="28">
        <v>16087540.354</v>
      </c>
      <c r="D46" s="29">
        <f t="shared" si="0"/>
        <v>-0.95495521522734117</v>
      </c>
      <c r="E46" s="30">
        <f t="shared" si="1"/>
        <v>100</v>
      </c>
      <c r="F46" s="28">
        <v>165446003.23299998</v>
      </c>
      <c r="G46" s="28">
        <v>151704118.787</v>
      </c>
      <c r="H46" s="29">
        <f t="shared" si="2"/>
        <v>-8.3059633822928234</v>
      </c>
      <c r="I46" s="30">
        <f t="shared" si="3"/>
        <v>100</v>
      </c>
      <c r="J46" s="28">
        <v>180091699.48400003</v>
      </c>
      <c r="K46" s="28">
        <v>167090837.25599998</v>
      </c>
      <c r="L46" s="29">
        <f t="shared" si="4"/>
        <v>-7.2190235670218028</v>
      </c>
      <c r="M46" s="30">
        <f t="shared" si="5"/>
        <v>100</v>
      </c>
    </row>
  </sheetData>
  <mergeCells count="5">
    <mergeCell ref="B1:J1"/>
    <mergeCell ref="A5:M5"/>
    <mergeCell ref="B6:E6"/>
    <mergeCell ref="F6:I6"/>
    <mergeCell ref="J6:M6"/>
  </mergeCells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Kahraman</dc:creator>
  <cp:lastModifiedBy>Mehmet Kahraman</cp:lastModifiedBy>
  <dcterms:created xsi:type="dcterms:W3CDTF">2020-12-02T09:51:45Z</dcterms:created>
  <dcterms:modified xsi:type="dcterms:W3CDTF">2020-12-02T09:52:07Z</dcterms:modified>
</cp:coreProperties>
</file>