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HAZIRLIK ARALIK 2020\"/>
    </mc:Choice>
  </mc:AlternateContent>
  <xr:revisionPtr revIDLastSave="0" documentId="8_{780AE57B-4520-471A-9068-D5A09C884B2C}" xr6:coauthVersionLast="45" xr6:coauthVersionMax="45" xr10:uidLastSave="{00000000-0000-0000-0000-000000000000}"/>
  <bookViews>
    <workbookView xWindow="-120" yWindow="-120" windowWidth="29040" windowHeight="15840" xr2:uid="{258BE08D-3A2D-4E3F-8E08-C2EC59765D90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K42" i="1"/>
  <c r="M42" i="1" s="1"/>
  <c r="J42" i="1"/>
  <c r="I42" i="1"/>
  <c r="H42" i="1"/>
  <c r="G42" i="1"/>
  <c r="F42" i="1"/>
  <c r="C42" i="1"/>
  <c r="E42" i="1" s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K29" i="1"/>
  <c r="M29" i="1" s="1"/>
  <c r="J29" i="1"/>
  <c r="H29" i="1"/>
  <c r="G29" i="1"/>
  <c r="I29" i="1" s="1"/>
  <c r="F29" i="1"/>
  <c r="C29" i="1"/>
  <c r="E29" i="1" s="1"/>
  <c r="B29" i="1"/>
  <c r="M28" i="1"/>
  <c r="L28" i="1"/>
  <c r="I28" i="1"/>
  <c r="H28" i="1"/>
  <c r="E28" i="1"/>
  <c r="D28" i="1"/>
  <c r="M27" i="1"/>
  <c r="K27" i="1"/>
  <c r="L27" i="1" s="1"/>
  <c r="J27" i="1"/>
  <c r="I27" i="1"/>
  <c r="G27" i="1"/>
  <c r="H27" i="1" s="1"/>
  <c r="F27" i="1"/>
  <c r="F22" i="1" s="1"/>
  <c r="C27" i="1"/>
  <c r="C22" i="1" s="1"/>
  <c r="B27" i="1"/>
  <c r="B22" i="1" s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K23" i="1"/>
  <c r="M23" i="1" s="1"/>
  <c r="J23" i="1"/>
  <c r="J22" i="1" s="1"/>
  <c r="H23" i="1"/>
  <c r="G23" i="1"/>
  <c r="I23" i="1" s="1"/>
  <c r="F23" i="1"/>
  <c r="C23" i="1"/>
  <c r="E23" i="1" s="1"/>
  <c r="B23" i="1"/>
  <c r="K22" i="1"/>
  <c r="M22" i="1" s="1"/>
  <c r="G22" i="1"/>
  <c r="M21" i="1"/>
  <c r="L21" i="1"/>
  <c r="I21" i="1"/>
  <c r="H21" i="1"/>
  <c r="E21" i="1"/>
  <c r="D21" i="1"/>
  <c r="M20" i="1"/>
  <c r="K20" i="1"/>
  <c r="L20" i="1" s="1"/>
  <c r="J20" i="1"/>
  <c r="I20" i="1"/>
  <c r="G20" i="1"/>
  <c r="H20" i="1" s="1"/>
  <c r="F20" i="1"/>
  <c r="F8" i="1" s="1"/>
  <c r="C20" i="1"/>
  <c r="C8" i="1" s="1"/>
  <c r="B20" i="1"/>
  <c r="B8" i="1" s="1"/>
  <c r="M19" i="1"/>
  <c r="L19" i="1"/>
  <c r="I19" i="1"/>
  <c r="H19" i="1"/>
  <c r="E19" i="1"/>
  <c r="D19" i="1"/>
  <c r="K18" i="1"/>
  <c r="M18" i="1" s="1"/>
  <c r="J18" i="1"/>
  <c r="G18" i="1"/>
  <c r="I18" i="1" s="1"/>
  <c r="F18" i="1"/>
  <c r="C18" i="1"/>
  <c r="E18" i="1" s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K9" i="1"/>
  <c r="M9" i="1" s="1"/>
  <c r="J9" i="1"/>
  <c r="J8" i="1" s="1"/>
  <c r="G9" i="1"/>
  <c r="H9" i="1" s="1"/>
  <c r="F9" i="1"/>
  <c r="C9" i="1"/>
  <c r="E9" i="1" s="1"/>
  <c r="B9" i="1"/>
  <c r="K8" i="1"/>
  <c r="K44" i="1" s="1"/>
  <c r="J44" i="1" l="1"/>
  <c r="J45" i="1" s="1"/>
  <c r="M44" i="1"/>
  <c r="K45" i="1"/>
  <c r="E22" i="1"/>
  <c r="D22" i="1"/>
  <c r="B44" i="1"/>
  <c r="B45" i="1" s="1"/>
  <c r="C44" i="1"/>
  <c r="E8" i="1"/>
  <c r="D8" i="1"/>
  <c r="F44" i="1"/>
  <c r="F45" i="1" s="1"/>
  <c r="H22" i="1"/>
  <c r="I9" i="1"/>
  <c r="E20" i="1"/>
  <c r="E27" i="1"/>
  <c r="L8" i="1"/>
  <c r="L9" i="1"/>
  <c r="L18" i="1"/>
  <c r="L22" i="1"/>
  <c r="L23" i="1"/>
  <c r="L29" i="1"/>
  <c r="L42" i="1"/>
  <c r="M8" i="1"/>
  <c r="G8" i="1"/>
  <c r="H18" i="1"/>
  <c r="I22" i="1"/>
  <c r="D27" i="1"/>
  <c r="D20" i="1"/>
  <c r="D9" i="1"/>
  <c r="D18" i="1"/>
  <c r="D23" i="1"/>
  <c r="D29" i="1"/>
  <c r="D42" i="1"/>
  <c r="I8" i="1" l="1"/>
  <c r="G44" i="1"/>
  <c r="H8" i="1"/>
  <c r="E44" i="1"/>
  <c r="D44" i="1"/>
  <c r="C45" i="1"/>
  <c r="M45" i="1"/>
  <c r="L45" i="1"/>
  <c r="L44" i="1"/>
  <c r="D45" i="1" l="1"/>
  <c r="E45" i="1"/>
  <c r="I44" i="1"/>
  <c r="H44" i="1"/>
  <c r="G45" i="1"/>
  <c r="I45" i="1" l="1"/>
  <c r="H45" i="1"/>
</calcChain>
</file>

<file path=xl/sharedStrings.xml><?xml version="1.0" encoding="utf-8"?>
<sst xmlns="http://schemas.openxmlformats.org/spreadsheetml/2006/main" count="53" uniqueCount="49">
  <si>
    <t>1 - 31 ARALıK İHRACAT RAKAMLARI</t>
  </si>
  <si>
    <t xml:space="preserve">SEKTÖREL BAZDA İHRACAT RAKAMLARI -1.000 $ </t>
  </si>
  <si>
    <t>1 - 31 ARALıK</t>
  </si>
  <si>
    <t>1 OCAK  -  31 ARALıK</t>
  </si>
  <si>
    <t>SON 12 AYLIK</t>
  </si>
  <si>
    <t>SEKTÖRLER</t>
  </si>
  <si>
    <t>Değişim    ('20/'19)</t>
  </si>
  <si>
    <t xml:space="preserve"> Pay(20)  (%)</t>
  </si>
  <si>
    <t>2018 - 2019</t>
  </si>
  <si>
    <t>2019 - 2020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</si>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</sst>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2B26B02F-624A-4AC0-AEB2-4D7D5C9E072E}"/>
    <cellStyle name="Normal_MAYIS_2009_İHRACAT_RAKAMLARI" xfId="1" xr:uid="{6E448418-FDDB-4021-B588-3E09162B3D03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84AD3DDE-2CE1-40F5-BF69-18F82583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0600-D923-415F-B64F-B77E2C0D82C1}">
  <sheetPr>
    <pageSetUpPr fitToPage="1"/>
  </sheetPr>
  <dimension ref="A1:M46"/>
  <sheetViews>
    <sheetView showGridLines="0" tabSelected="1" zoomScale="80" zoomScaleNormal="80" workbookViewId="0">
      <pane xSplit="1" ySplit="7" topLeftCell="B23" activePane="bottomRight" state="frozen"/>
      <selection activeCell="B16" sqref="B16"/>
      <selection pane="topRight" activeCell="B16" sqref="B16"/>
      <selection pane="bottomLeft" activeCell="B16" sqref="B16"/>
      <selection pane="bottomRight" activeCell="A31" sqref="A3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2019</v>
      </c>
      <c r="C7" s="11">
        <v>2020</v>
      </c>
      <c r="D7" s="12" t="s">
        <v>6</v>
      </c>
      <c r="E7" s="12" t="s">
        <v>7</v>
      </c>
      <c r="F7" s="10">
        <v>2019</v>
      </c>
      <c r="G7" s="11">
        <v>2020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2258787.51309</v>
      </c>
      <c r="C8" s="14">
        <f>C9+C18+C20</f>
        <v>2603364.3739700001</v>
      </c>
      <c r="D8" s="15">
        <f t="shared" ref="D8:D46" si="0">(C8-B8)/B8*100</f>
        <v>15.254948014504569</v>
      </c>
      <c r="E8" s="15">
        <f t="shared" ref="E8:E46" si="1">C8/C$46*100</f>
        <v>14.589740234833092</v>
      </c>
      <c r="F8" s="14">
        <f>F9+F18+F20</f>
        <v>23373663.694310002</v>
      </c>
      <c r="G8" s="14">
        <f>G9+G18+G20</f>
        <v>24369142.85884</v>
      </c>
      <c r="H8" s="15">
        <f t="shared" ref="H8:H46" si="2">(G8-F8)/F8*100</f>
        <v>4.2589778716305124</v>
      </c>
      <c r="I8" s="15">
        <f t="shared" ref="I8:I46" si="3">G8/G$46*100</f>
        <v>14.375873878491795</v>
      </c>
      <c r="J8" s="14">
        <f>J9+J18+J20</f>
        <v>23373663.694310002</v>
      </c>
      <c r="K8" s="14">
        <f>K9+K18+K20</f>
        <v>24369142.85884</v>
      </c>
      <c r="L8" s="15">
        <f t="shared" ref="L8:L46" si="4">(K8-J8)/J8*100</f>
        <v>4.2589778716305124</v>
      </c>
      <c r="M8" s="15">
        <f t="shared" ref="M8:M46" si="5">K8/K$46*100</f>
        <v>14.375873878491795</v>
      </c>
    </row>
    <row r="9" spans="1:13" ht="15.75" x14ac:dyDescent="0.25">
      <c r="A9" s="16" t="s">
        <v>11</v>
      </c>
      <c r="B9" s="14">
        <f>B10+B11+B12+B13+B14+B15+B16+B17</f>
        <v>1534150.2302600001</v>
      </c>
      <c r="C9" s="14">
        <f>C10+C11+C12+C13+C14+C15+C16+C17</f>
        <v>1772869.7811700001</v>
      </c>
      <c r="D9" s="15">
        <f t="shared" si="0"/>
        <v>15.560376435203677</v>
      </c>
      <c r="E9" s="15">
        <f t="shared" si="1"/>
        <v>9.9354934084819568</v>
      </c>
      <c r="F9" s="14">
        <f>F10+F11+F12+F13+F14+F15+F16+F17</f>
        <v>15338648.662700001</v>
      </c>
      <c r="G9" s="14">
        <f>G10+G11+G12+G13+G14+G15+G16+G17</f>
        <v>16350706.30607</v>
      </c>
      <c r="H9" s="15">
        <f t="shared" si="2"/>
        <v>6.5980886949388555</v>
      </c>
      <c r="I9" s="15">
        <f t="shared" si="3"/>
        <v>9.6456282045658988</v>
      </c>
      <c r="J9" s="14">
        <f>J10+J11+J12+J13+J14+J15+J16+J17</f>
        <v>15338648.662700001</v>
      </c>
      <c r="K9" s="14">
        <f>K10+K11+K12+K13+K14+K15+K16+K17</f>
        <v>16350706.30607</v>
      </c>
      <c r="L9" s="15">
        <f t="shared" si="4"/>
        <v>6.5980886949388555</v>
      </c>
      <c r="M9" s="15">
        <f t="shared" si="5"/>
        <v>9.6456282045658988</v>
      </c>
    </row>
    <row r="10" spans="1:13" ht="14.25" x14ac:dyDescent="0.2">
      <c r="A10" s="17" t="s">
        <v>12</v>
      </c>
      <c r="B10" s="18">
        <v>629238.93339000002</v>
      </c>
      <c r="C10" s="18">
        <v>770361.54532000003</v>
      </c>
      <c r="D10" s="19">
        <f t="shared" si="0"/>
        <v>22.427507968985243</v>
      </c>
      <c r="E10" s="19">
        <f t="shared" si="1"/>
        <v>4.3172499960057138</v>
      </c>
      <c r="F10" s="18">
        <v>6787840.75019</v>
      </c>
      <c r="G10" s="18">
        <v>7301341.4774599997</v>
      </c>
      <c r="H10" s="19">
        <f t="shared" si="2"/>
        <v>7.5650084639305391</v>
      </c>
      <c r="I10" s="19">
        <f t="shared" si="3"/>
        <v>4.3072160901092218</v>
      </c>
      <c r="J10" s="18">
        <v>6787840.75019</v>
      </c>
      <c r="K10" s="18">
        <v>7301341.4774599997</v>
      </c>
      <c r="L10" s="19">
        <f t="shared" si="4"/>
        <v>7.5650084639305391</v>
      </c>
      <c r="M10" s="19">
        <f t="shared" si="5"/>
        <v>4.3072160901092218</v>
      </c>
    </row>
    <row r="11" spans="1:13" ht="14.25" x14ac:dyDescent="0.2">
      <c r="A11" s="17" t="s">
        <v>13</v>
      </c>
      <c r="B11" s="18">
        <v>349911.56588000001</v>
      </c>
      <c r="C11" s="18">
        <v>406064.63754000003</v>
      </c>
      <c r="D11" s="19">
        <f t="shared" si="0"/>
        <v>16.047789537559147</v>
      </c>
      <c r="E11" s="19">
        <f t="shared" si="1"/>
        <v>2.2756620776929033</v>
      </c>
      <c r="F11" s="18">
        <v>2260424.7366300002</v>
      </c>
      <c r="G11" s="18">
        <v>2731186.1888000001</v>
      </c>
      <c r="H11" s="19">
        <f t="shared" si="2"/>
        <v>20.826238739178024</v>
      </c>
      <c r="I11" s="19">
        <f t="shared" si="3"/>
        <v>1.6111846204974176</v>
      </c>
      <c r="J11" s="18">
        <v>2260424.7366300002</v>
      </c>
      <c r="K11" s="18">
        <v>2731186.1888000001</v>
      </c>
      <c r="L11" s="19">
        <f t="shared" si="4"/>
        <v>20.826238739178024</v>
      </c>
      <c r="M11" s="19">
        <f t="shared" si="5"/>
        <v>1.6111846204974176</v>
      </c>
    </row>
    <row r="12" spans="1:13" ht="14.25" x14ac:dyDescent="0.2">
      <c r="A12" s="17" t="s">
        <v>14</v>
      </c>
      <c r="B12" s="18">
        <v>127743.57187</v>
      </c>
      <c r="C12" s="18">
        <v>151455.29668999999</v>
      </c>
      <c r="D12" s="19">
        <f t="shared" si="0"/>
        <v>18.561971043153978</v>
      </c>
      <c r="E12" s="19">
        <f t="shared" si="1"/>
        <v>0.84878377302482821</v>
      </c>
      <c r="F12" s="18">
        <v>1548012.3510199999</v>
      </c>
      <c r="G12" s="18">
        <v>1683745.55981</v>
      </c>
      <c r="H12" s="19">
        <f t="shared" si="2"/>
        <v>8.7682251824776571</v>
      </c>
      <c r="I12" s="19">
        <f t="shared" si="3"/>
        <v>0.99327719286271721</v>
      </c>
      <c r="J12" s="18">
        <v>1548012.3510199999</v>
      </c>
      <c r="K12" s="18">
        <v>1683745.55981</v>
      </c>
      <c r="L12" s="19">
        <f t="shared" si="4"/>
        <v>8.7682251824776571</v>
      </c>
      <c r="M12" s="19">
        <f t="shared" si="5"/>
        <v>0.99327719286271721</v>
      </c>
    </row>
    <row r="13" spans="1:13" ht="14.25" x14ac:dyDescent="0.2">
      <c r="A13" s="17" t="s">
        <v>15</v>
      </c>
      <c r="B13" s="18">
        <v>122523.94809000001</v>
      </c>
      <c r="C13" s="18">
        <v>126009.09426</v>
      </c>
      <c r="D13" s="19">
        <f t="shared" si="0"/>
        <v>2.8444612047923705</v>
      </c>
      <c r="E13" s="19">
        <f t="shared" si="1"/>
        <v>0.70617850150437034</v>
      </c>
      <c r="F13" s="18">
        <v>1416430.0237799999</v>
      </c>
      <c r="G13" s="18">
        <v>1399574.3471299999</v>
      </c>
      <c r="H13" s="19">
        <f t="shared" si="2"/>
        <v>-1.1900112513160102</v>
      </c>
      <c r="I13" s="19">
        <f t="shared" si="3"/>
        <v>0.82563857146968656</v>
      </c>
      <c r="J13" s="18">
        <v>1416430.0237799999</v>
      </c>
      <c r="K13" s="18">
        <v>1399574.3471299999</v>
      </c>
      <c r="L13" s="19">
        <f t="shared" si="4"/>
        <v>-1.1900112513160102</v>
      </c>
      <c r="M13" s="19">
        <f t="shared" si="5"/>
        <v>0.82563857146968656</v>
      </c>
    </row>
    <row r="14" spans="1:13" ht="14.25" x14ac:dyDescent="0.2">
      <c r="A14" s="17" t="s">
        <v>16</v>
      </c>
      <c r="B14" s="18">
        <v>187014.75987000001</v>
      </c>
      <c r="C14" s="18">
        <v>175726.56687000001</v>
      </c>
      <c r="D14" s="19">
        <f t="shared" si="0"/>
        <v>-6.0359904254866228</v>
      </c>
      <c r="E14" s="19">
        <f t="shared" si="1"/>
        <v>0.98480450475038706</v>
      </c>
      <c r="F14" s="18">
        <v>2028384.5646599999</v>
      </c>
      <c r="G14" s="18">
        <v>1946988.9108299999</v>
      </c>
      <c r="H14" s="19">
        <f t="shared" si="2"/>
        <v>-4.0128314545542594</v>
      </c>
      <c r="I14" s="19">
        <f t="shared" si="3"/>
        <v>1.1485700250947</v>
      </c>
      <c r="J14" s="18">
        <v>2028384.5646599999</v>
      </c>
      <c r="K14" s="18">
        <v>1946988.9108299999</v>
      </c>
      <c r="L14" s="19">
        <f t="shared" si="4"/>
        <v>-4.0128314545542594</v>
      </c>
      <c r="M14" s="19">
        <f t="shared" si="5"/>
        <v>1.1485700250947</v>
      </c>
    </row>
    <row r="15" spans="1:13" ht="14.25" x14ac:dyDescent="0.2">
      <c r="A15" s="17" t="s">
        <v>17</v>
      </c>
      <c r="B15" s="18">
        <v>26736.87846</v>
      </c>
      <c r="C15" s="18">
        <v>30156.160660000001</v>
      </c>
      <c r="D15" s="19">
        <f t="shared" si="0"/>
        <v>12.788636508616577</v>
      </c>
      <c r="E15" s="19">
        <f t="shared" si="1"/>
        <v>0.16900075721569466</v>
      </c>
      <c r="F15" s="18">
        <v>282659.42488000001</v>
      </c>
      <c r="G15" s="18">
        <v>271182.2525</v>
      </c>
      <c r="H15" s="19">
        <f t="shared" si="2"/>
        <v>-4.0604244436117822</v>
      </c>
      <c r="I15" s="19">
        <f t="shared" si="3"/>
        <v>0.15997615848072913</v>
      </c>
      <c r="J15" s="18">
        <v>282659.42488000001</v>
      </c>
      <c r="K15" s="18">
        <v>271182.2525</v>
      </c>
      <c r="L15" s="19">
        <f t="shared" si="4"/>
        <v>-4.0604244436117822</v>
      </c>
      <c r="M15" s="19">
        <f t="shared" si="5"/>
        <v>0.15997615848072913</v>
      </c>
    </row>
    <row r="16" spans="1:13" ht="14.25" x14ac:dyDescent="0.2">
      <c r="A16" s="17" t="s">
        <v>18</v>
      </c>
      <c r="B16" s="18">
        <v>80871.440100000007</v>
      </c>
      <c r="C16" s="18">
        <v>99947.394780000002</v>
      </c>
      <c r="D16" s="19">
        <f t="shared" si="0"/>
        <v>23.587999244742019</v>
      </c>
      <c r="E16" s="19">
        <f t="shared" si="1"/>
        <v>0.56012386954685922</v>
      </c>
      <c r="F16" s="18">
        <v>908417.17131000001</v>
      </c>
      <c r="G16" s="18">
        <v>910530.86276000005</v>
      </c>
      <c r="H16" s="19">
        <f t="shared" si="2"/>
        <v>0.23267850022605294</v>
      </c>
      <c r="I16" s="19">
        <f t="shared" si="3"/>
        <v>0.53714145472144714</v>
      </c>
      <c r="J16" s="18">
        <v>908417.17131000001</v>
      </c>
      <c r="K16" s="18">
        <v>910530.86276000005</v>
      </c>
      <c r="L16" s="19">
        <f t="shared" si="4"/>
        <v>0.23267850022605294</v>
      </c>
      <c r="M16" s="19">
        <f t="shared" si="5"/>
        <v>0.53714145472144714</v>
      </c>
    </row>
    <row r="17" spans="1:13" ht="14.25" x14ac:dyDescent="0.2">
      <c r="A17" s="17" t="s">
        <v>19</v>
      </c>
      <c r="B17" s="18">
        <v>10109.132600000001</v>
      </c>
      <c r="C17" s="18">
        <v>13149.08505</v>
      </c>
      <c r="D17" s="19">
        <f t="shared" si="0"/>
        <v>30.071348060069948</v>
      </c>
      <c r="E17" s="19">
        <f t="shared" si="1"/>
        <v>7.3689928741199714E-2</v>
      </c>
      <c r="F17" s="18">
        <v>106479.64023</v>
      </c>
      <c r="G17" s="18">
        <v>106156.70677999999</v>
      </c>
      <c r="H17" s="19">
        <f t="shared" si="2"/>
        <v>-0.30328187557965358</v>
      </c>
      <c r="I17" s="19">
        <f t="shared" si="3"/>
        <v>6.2624091329979537E-2</v>
      </c>
      <c r="J17" s="18">
        <v>106479.64023</v>
      </c>
      <c r="K17" s="18">
        <v>106156.70677999999</v>
      </c>
      <c r="L17" s="19">
        <f t="shared" si="4"/>
        <v>-0.30328187557965358</v>
      </c>
      <c r="M17" s="19">
        <f t="shared" si="5"/>
        <v>6.2624091329979537E-2</v>
      </c>
    </row>
    <row r="18" spans="1:13" ht="15.75" x14ac:dyDescent="0.25">
      <c r="A18" s="16" t="s">
        <v>20</v>
      </c>
      <c r="B18" s="14">
        <f>B19</f>
        <v>200858.15977</v>
      </c>
      <c r="C18" s="14">
        <f>C19</f>
        <v>256259.89444</v>
      </c>
      <c r="D18" s="15">
        <f t="shared" si="0"/>
        <v>27.58251630575516</v>
      </c>
      <c r="E18" s="15">
        <f t="shared" si="1"/>
        <v>1.4361283152937672</v>
      </c>
      <c r="F18" s="14">
        <f>F19</f>
        <v>2505020.18053</v>
      </c>
      <c r="G18" s="14">
        <f>G19</f>
        <v>2451931.0686400002</v>
      </c>
      <c r="H18" s="15">
        <f t="shared" si="2"/>
        <v>-2.119308750589286</v>
      </c>
      <c r="I18" s="15">
        <f t="shared" si="3"/>
        <v>1.4464461062789358</v>
      </c>
      <c r="J18" s="14">
        <f>J19</f>
        <v>2505020.18053</v>
      </c>
      <c r="K18" s="14">
        <f>K19</f>
        <v>2451931.0686400002</v>
      </c>
      <c r="L18" s="15">
        <f t="shared" si="4"/>
        <v>-2.119308750589286</v>
      </c>
      <c r="M18" s="15">
        <f t="shared" si="5"/>
        <v>1.4464461062789358</v>
      </c>
    </row>
    <row r="19" spans="1:13" ht="14.25" x14ac:dyDescent="0.2">
      <c r="A19" s="17" t="s">
        <v>21</v>
      </c>
      <c r="B19" s="18">
        <v>200858.15977</v>
      </c>
      <c r="C19" s="18">
        <v>256259.89444</v>
      </c>
      <c r="D19" s="19">
        <f t="shared" si="0"/>
        <v>27.58251630575516</v>
      </c>
      <c r="E19" s="19">
        <f t="shared" si="1"/>
        <v>1.4361283152937672</v>
      </c>
      <c r="F19" s="18">
        <v>2505020.18053</v>
      </c>
      <c r="G19" s="18">
        <v>2451931.0686400002</v>
      </c>
      <c r="H19" s="19">
        <f t="shared" si="2"/>
        <v>-2.119308750589286</v>
      </c>
      <c r="I19" s="19">
        <f t="shared" si="3"/>
        <v>1.4464461062789358</v>
      </c>
      <c r="J19" s="18">
        <v>2505020.18053</v>
      </c>
      <c r="K19" s="18">
        <v>2451931.0686400002</v>
      </c>
      <c r="L19" s="19">
        <f t="shared" si="4"/>
        <v>-2.119308750589286</v>
      </c>
      <c r="M19" s="19">
        <f t="shared" si="5"/>
        <v>1.4464461062789358</v>
      </c>
    </row>
    <row r="20" spans="1:13" ht="15.75" x14ac:dyDescent="0.25">
      <c r="A20" s="16" t="s">
        <v>22</v>
      </c>
      <c r="B20" s="14">
        <f>B21</f>
        <v>523779.12306000001</v>
      </c>
      <c r="C20" s="14">
        <f>C21</f>
        <v>574234.69836000004</v>
      </c>
      <c r="D20" s="15">
        <f t="shared" si="0"/>
        <v>9.6329870891437253</v>
      </c>
      <c r="E20" s="15">
        <f t="shared" si="1"/>
        <v>3.2181185110573698</v>
      </c>
      <c r="F20" s="14">
        <f>F21</f>
        <v>5529994.8510800004</v>
      </c>
      <c r="G20" s="14">
        <f>G21</f>
        <v>5566505.4841299998</v>
      </c>
      <c r="H20" s="15">
        <f t="shared" si="2"/>
        <v>0.66022906048219709</v>
      </c>
      <c r="I20" s="15">
        <f t="shared" si="3"/>
        <v>3.2837995676469598</v>
      </c>
      <c r="J20" s="14">
        <f>J21</f>
        <v>5529994.8510800004</v>
      </c>
      <c r="K20" s="14">
        <f>K21</f>
        <v>5566505.4841299998</v>
      </c>
      <c r="L20" s="15">
        <f t="shared" si="4"/>
        <v>0.66022906048219709</v>
      </c>
      <c r="M20" s="15">
        <f t="shared" si="5"/>
        <v>3.2837995676469598</v>
      </c>
    </row>
    <row r="21" spans="1:13" ht="14.25" x14ac:dyDescent="0.2">
      <c r="A21" s="17" t="s">
        <v>23</v>
      </c>
      <c r="B21" s="18">
        <v>523779.12306000001</v>
      </c>
      <c r="C21" s="18">
        <v>574234.69836000004</v>
      </c>
      <c r="D21" s="19">
        <f t="shared" si="0"/>
        <v>9.6329870891437253</v>
      </c>
      <c r="E21" s="19">
        <f t="shared" si="1"/>
        <v>3.2181185110573698</v>
      </c>
      <c r="F21" s="18">
        <v>5529994.8510800004</v>
      </c>
      <c r="G21" s="18">
        <v>5566505.4841299998</v>
      </c>
      <c r="H21" s="19">
        <f t="shared" si="2"/>
        <v>0.66022906048219709</v>
      </c>
      <c r="I21" s="19">
        <f t="shared" si="3"/>
        <v>3.2837995676469598</v>
      </c>
      <c r="J21" s="18">
        <v>5529994.8510800004</v>
      </c>
      <c r="K21" s="18">
        <v>5566505.4841299998</v>
      </c>
      <c r="L21" s="19">
        <f t="shared" si="4"/>
        <v>0.66022906048219709</v>
      </c>
      <c r="M21" s="19">
        <f t="shared" si="5"/>
        <v>3.2837995676469598</v>
      </c>
    </row>
    <row r="22" spans="1:13" ht="16.5" x14ac:dyDescent="0.25">
      <c r="A22" s="13" t="s">
        <v>24</v>
      </c>
      <c r="B22" s="14">
        <f>B23+B27+B29</f>
        <v>11497367.136369999</v>
      </c>
      <c r="C22" s="14">
        <f>C23+C27+C29</f>
        <v>13308485.736480001</v>
      </c>
      <c r="D22" s="15">
        <f t="shared" si="0"/>
        <v>15.752463834792497</v>
      </c>
      <c r="E22" s="15">
        <f t="shared" si="1"/>
        <v>74.583239962729124</v>
      </c>
      <c r="F22" s="14">
        <f>F23+F27+F29</f>
        <v>138189577.19027001</v>
      </c>
      <c r="G22" s="14">
        <f>G23+G27+G29</f>
        <v>127645229.59102002</v>
      </c>
      <c r="H22" s="15">
        <f t="shared" si="2"/>
        <v>-7.6303494182717717</v>
      </c>
      <c r="I22" s="15">
        <f t="shared" si="3"/>
        <v>75.300626387274633</v>
      </c>
      <c r="J22" s="14">
        <f>J23+J27+J29</f>
        <v>138189577.19027001</v>
      </c>
      <c r="K22" s="14">
        <f>K23+K27+K29</f>
        <v>127645229.59102002</v>
      </c>
      <c r="L22" s="15">
        <f t="shared" si="4"/>
        <v>-7.6303494182717717</v>
      </c>
      <c r="M22" s="15">
        <f t="shared" si="5"/>
        <v>75.300626387274633</v>
      </c>
    </row>
    <row r="23" spans="1:13" ht="15.75" x14ac:dyDescent="0.25">
      <c r="A23" s="16" t="s">
        <v>25</v>
      </c>
      <c r="B23" s="14">
        <f>B24+B25+B26</f>
        <v>938477.21990000003</v>
      </c>
      <c r="C23" s="14">
        <f>C24+C25+C26</f>
        <v>1169635.7249199999</v>
      </c>
      <c r="D23" s="15">
        <f>(C23-B23)/B23*100</f>
        <v>24.631232396310178</v>
      </c>
      <c r="E23" s="15">
        <f t="shared" si="1"/>
        <v>6.5548570790114615</v>
      </c>
      <c r="F23" s="14">
        <f>F24+F25+F26</f>
        <v>12119227.838849999</v>
      </c>
      <c r="G23" s="14">
        <f>G24+G25+G26</f>
        <v>11224483.6021</v>
      </c>
      <c r="H23" s="15">
        <f t="shared" si="2"/>
        <v>-7.3828485498206629</v>
      </c>
      <c r="I23" s="15">
        <f t="shared" si="3"/>
        <v>6.6215607807664139</v>
      </c>
      <c r="J23" s="14">
        <f>J24+J25+J26</f>
        <v>12119227.838849999</v>
      </c>
      <c r="K23" s="14">
        <f>K24+K25+K26</f>
        <v>11224483.6021</v>
      </c>
      <c r="L23" s="15">
        <f t="shared" si="4"/>
        <v>-7.3828485498206629</v>
      </c>
      <c r="M23" s="15">
        <f t="shared" si="5"/>
        <v>6.6215607807664139</v>
      </c>
    </row>
    <row r="24" spans="1:13" ht="14.25" x14ac:dyDescent="0.2">
      <c r="A24" s="17" t="s">
        <v>26</v>
      </c>
      <c r="B24" s="18">
        <v>598053.05804000003</v>
      </c>
      <c r="C24" s="18">
        <v>769596.95005999994</v>
      </c>
      <c r="D24" s="19">
        <f t="shared" si="0"/>
        <v>28.683724581594966</v>
      </c>
      <c r="E24" s="19">
        <f t="shared" si="1"/>
        <v>4.3129650613497272</v>
      </c>
      <c r="F24" s="18">
        <v>7919587.6900199996</v>
      </c>
      <c r="G24" s="18">
        <v>7286561.1640600003</v>
      </c>
      <c r="H24" s="19">
        <f t="shared" si="2"/>
        <v>-7.9931752855987472</v>
      </c>
      <c r="I24" s="19">
        <f t="shared" si="3"/>
        <v>4.2984968699645592</v>
      </c>
      <c r="J24" s="18">
        <v>7919587.6900199996</v>
      </c>
      <c r="K24" s="18">
        <v>7286561.1640600003</v>
      </c>
      <c r="L24" s="19">
        <f t="shared" si="4"/>
        <v>-7.9931752855987472</v>
      </c>
      <c r="M24" s="19">
        <f t="shared" si="5"/>
        <v>4.2984968699645592</v>
      </c>
    </row>
    <row r="25" spans="1:13" ht="14.25" x14ac:dyDescent="0.2">
      <c r="A25" s="17" t="s">
        <v>27</v>
      </c>
      <c r="B25" s="18">
        <v>114255.66389</v>
      </c>
      <c r="C25" s="18">
        <v>110420.45517</v>
      </c>
      <c r="D25" s="19">
        <f t="shared" si="0"/>
        <v>-3.3566902413628736</v>
      </c>
      <c r="E25" s="19">
        <f t="shared" si="1"/>
        <v>0.61881685623808003</v>
      </c>
      <c r="F25" s="18">
        <v>1665378.3779899999</v>
      </c>
      <c r="G25" s="18">
        <v>1333274.04578</v>
      </c>
      <c r="H25" s="19">
        <f t="shared" si="2"/>
        <v>-19.941674312526356</v>
      </c>
      <c r="I25" s="19">
        <f t="shared" si="3"/>
        <v>0.78652661846277794</v>
      </c>
      <c r="J25" s="18">
        <v>1665378.3779899999</v>
      </c>
      <c r="K25" s="18">
        <v>1333274.04578</v>
      </c>
      <c r="L25" s="19">
        <f t="shared" si="4"/>
        <v>-19.941674312526356</v>
      </c>
      <c r="M25" s="19">
        <f t="shared" si="5"/>
        <v>0.78652661846277794</v>
      </c>
    </row>
    <row r="26" spans="1:13" ht="14.25" x14ac:dyDescent="0.2">
      <c r="A26" s="17" t="s">
        <v>28</v>
      </c>
      <c r="B26" s="18">
        <v>226168.49797</v>
      </c>
      <c r="C26" s="18">
        <v>289618.31968999997</v>
      </c>
      <c r="D26" s="19">
        <f t="shared" si="0"/>
        <v>28.054226070164841</v>
      </c>
      <c r="E26" s="19">
        <f t="shared" si="1"/>
        <v>1.6230751614236534</v>
      </c>
      <c r="F26" s="18">
        <v>2534261.7708399999</v>
      </c>
      <c r="G26" s="18">
        <v>2604648.3922600001</v>
      </c>
      <c r="H26" s="19">
        <f t="shared" si="2"/>
        <v>2.7774013809421922</v>
      </c>
      <c r="I26" s="19">
        <f t="shared" si="3"/>
        <v>1.5365372923390777</v>
      </c>
      <c r="J26" s="18">
        <v>2534261.7708399999</v>
      </c>
      <c r="K26" s="18">
        <v>2604648.3922600001</v>
      </c>
      <c r="L26" s="19">
        <f t="shared" si="4"/>
        <v>2.7774013809421922</v>
      </c>
      <c r="M26" s="19">
        <f t="shared" si="5"/>
        <v>1.5365372923390777</v>
      </c>
    </row>
    <row r="27" spans="1:13" ht="15.75" x14ac:dyDescent="0.25">
      <c r="A27" s="16" t="s">
        <v>29</v>
      </c>
      <c r="B27" s="14">
        <f>B28</f>
        <v>1813829.9232399999</v>
      </c>
      <c r="C27" s="14">
        <f>C28</f>
        <v>1799735.6524799999</v>
      </c>
      <c r="D27" s="15">
        <f t="shared" si="0"/>
        <v>-0.77704478128929166</v>
      </c>
      <c r="E27" s="15">
        <f t="shared" si="1"/>
        <v>10.086054769586251</v>
      </c>
      <c r="F27" s="14">
        <f>F28</f>
        <v>20588206.84804</v>
      </c>
      <c r="G27" s="14">
        <f>G28</f>
        <v>18263488.437490001</v>
      </c>
      <c r="H27" s="15">
        <f t="shared" si="2"/>
        <v>-11.291505023767098</v>
      </c>
      <c r="I27" s="15">
        <f t="shared" si="3"/>
        <v>10.774018925471033</v>
      </c>
      <c r="J27" s="14">
        <f>J28</f>
        <v>20588206.84804</v>
      </c>
      <c r="K27" s="14">
        <f>K28</f>
        <v>18263488.437490001</v>
      </c>
      <c r="L27" s="15">
        <f t="shared" si="4"/>
        <v>-11.291505023767098</v>
      </c>
      <c r="M27" s="15">
        <f t="shared" si="5"/>
        <v>10.774018925471033</v>
      </c>
    </row>
    <row r="28" spans="1:13" ht="14.25" x14ac:dyDescent="0.2">
      <c r="A28" s="17" t="s">
        <v>30</v>
      </c>
      <c r="B28" s="18">
        <v>1813829.9232399999</v>
      </c>
      <c r="C28" s="18">
        <v>1799735.6524799999</v>
      </c>
      <c r="D28" s="19">
        <f t="shared" si="0"/>
        <v>-0.77704478128929166</v>
      </c>
      <c r="E28" s="19">
        <f t="shared" si="1"/>
        <v>10.086054769586251</v>
      </c>
      <c r="F28" s="18">
        <v>20588206.84804</v>
      </c>
      <c r="G28" s="18">
        <v>18263488.437490001</v>
      </c>
      <c r="H28" s="19">
        <f t="shared" si="2"/>
        <v>-11.291505023767098</v>
      </c>
      <c r="I28" s="19">
        <f t="shared" si="3"/>
        <v>10.774018925471033</v>
      </c>
      <c r="J28" s="18">
        <v>20588206.84804</v>
      </c>
      <c r="K28" s="18">
        <v>18263488.437490001</v>
      </c>
      <c r="L28" s="19">
        <f t="shared" si="4"/>
        <v>-11.291505023767098</v>
      </c>
      <c r="M28" s="19">
        <f t="shared" si="5"/>
        <v>10.774018925471033</v>
      </c>
    </row>
    <row r="29" spans="1:13" ht="15.75" x14ac:dyDescent="0.25">
      <c r="A29" s="16" t="s">
        <v>31</v>
      </c>
      <c r="B29" s="14">
        <f>B30+B31+B32+B33+B34+B35+B36+B37+B38+B39+B40+B41</f>
        <v>8745059.9932300001</v>
      </c>
      <c r="C29" s="14">
        <f>C30+C31+C32+C33+C34+C35+C36+C37+C38+C39+C40+C41</f>
        <v>10339114.359080002</v>
      </c>
      <c r="D29" s="15">
        <f t="shared" si="0"/>
        <v>18.228055234429963</v>
      </c>
      <c r="E29" s="15">
        <f t="shared" si="1"/>
        <v>57.942328114131413</v>
      </c>
      <c r="F29" s="14">
        <f>F30+F31+F32+F33+F34+F35+F36+F37+F38+F39+F40+F41</f>
        <v>105482142.50338</v>
      </c>
      <c r="G29" s="14">
        <f>G30+G31+G32+G33+G34+G35+G36+G37+G38+G39+G40+G41</f>
        <v>98157257.551430017</v>
      </c>
      <c r="H29" s="15">
        <f t="shared" si="2"/>
        <v>-6.9441943234280341</v>
      </c>
      <c r="I29" s="15">
        <f t="shared" si="3"/>
        <v>57.905046681037184</v>
      </c>
      <c r="J29" s="14">
        <f>J30+J31+J32+J33+J34+J35+J36+J37+J38+J39+J40+J41</f>
        <v>105482142.50338</v>
      </c>
      <c r="K29" s="14">
        <f>K30+K31+K32+K33+K34+K35+K36+K37+K38+K39+K40+K41</f>
        <v>98157257.551430017</v>
      </c>
      <c r="L29" s="15">
        <f t="shared" si="4"/>
        <v>-6.9441943234280341</v>
      </c>
      <c r="M29" s="15">
        <f t="shared" si="5"/>
        <v>57.905046681037184</v>
      </c>
    </row>
    <row r="30" spans="1:13" ht="14.25" x14ac:dyDescent="0.2">
      <c r="A30" s="17" t="s">
        <v>32</v>
      </c>
      <c r="B30" s="18">
        <v>1326372.3470600001</v>
      </c>
      <c r="C30" s="18">
        <v>1661882.08971</v>
      </c>
      <c r="D30" s="19">
        <f t="shared" si="0"/>
        <v>25.295290827924859</v>
      </c>
      <c r="E30" s="19">
        <f t="shared" si="1"/>
        <v>9.3134976541205017</v>
      </c>
      <c r="F30" s="18">
        <v>17697029.809039999</v>
      </c>
      <c r="G30" s="18">
        <v>17143440.90391</v>
      </c>
      <c r="H30" s="19">
        <f t="shared" si="2"/>
        <v>-3.1281458589577253</v>
      </c>
      <c r="I30" s="19">
        <f t="shared" si="3"/>
        <v>10.113279145909154</v>
      </c>
      <c r="J30" s="18">
        <v>17697029.809039999</v>
      </c>
      <c r="K30" s="18">
        <v>17143440.90391</v>
      </c>
      <c r="L30" s="19">
        <f t="shared" si="4"/>
        <v>-3.1281458589577253</v>
      </c>
      <c r="M30" s="19">
        <f t="shared" si="5"/>
        <v>10.113279145909154</v>
      </c>
    </row>
    <row r="31" spans="1:13" ht="14.25" x14ac:dyDescent="0.2">
      <c r="A31" s="17" t="s">
        <v>33</v>
      </c>
      <c r="B31" s="18">
        <v>2537839.08812</v>
      </c>
      <c r="C31" s="18">
        <v>2799027.9901700001</v>
      </c>
      <c r="D31" s="19">
        <f t="shared" si="0"/>
        <v>10.291783402370308</v>
      </c>
      <c r="E31" s="19">
        <f t="shared" si="1"/>
        <v>15.686275688075405</v>
      </c>
      <c r="F31" s="18">
        <v>30587063.512079999</v>
      </c>
      <c r="G31" s="18">
        <v>25548566.203609999</v>
      </c>
      <c r="H31" s="19">
        <f t="shared" si="2"/>
        <v>-16.47264146975111</v>
      </c>
      <c r="I31" s="19">
        <f t="shared" si="3"/>
        <v>15.071640707550038</v>
      </c>
      <c r="J31" s="18">
        <v>30587063.512079999</v>
      </c>
      <c r="K31" s="18">
        <v>25548566.203609999</v>
      </c>
      <c r="L31" s="19">
        <f t="shared" si="4"/>
        <v>-16.47264146975111</v>
      </c>
      <c r="M31" s="19">
        <f t="shared" si="5"/>
        <v>15.071640707550038</v>
      </c>
    </row>
    <row r="32" spans="1:13" ht="14.25" x14ac:dyDescent="0.2">
      <c r="A32" s="17" t="s">
        <v>34</v>
      </c>
      <c r="B32" s="18">
        <v>111149.64512</v>
      </c>
      <c r="C32" s="18">
        <v>188150.69876</v>
      </c>
      <c r="D32" s="19">
        <f t="shared" si="0"/>
        <v>69.276922618032373</v>
      </c>
      <c r="E32" s="19">
        <f t="shared" si="1"/>
        <v>1.0544316605687583</v>
      </c>
      <c r="F32" s="18">
        <v>1042314.17325</v>
      </c>
      <c r="G32" s="18">
        <v>1375006.3548999999</v>
      </c>
      <c r="H32" s="19">
        <f t="shared" si="2"/>
        <v>31.91860862955026</v>
      </c>
      <c r="I32" s="19">
        <f t="shared" si="3"/>
        <v>0.81114539213251824</v>
      </c>
      <c r="J32" s="18">
        <v>1042314.17325</v>
      </c>
      <c r="K32" s="18">
        <v>1375006.3548999999</v>
      </c>
      <c r="L32" s="19">
        <f t="shared" si="4"/>
        <v>31.91860862955026</v>
      </c>
      <c r="M32" s="19">
        <f t="shared" si="5"/>
        <v>0.81114539213251824</v>
      </c>
    </row>
    <row r="33" spans="1:13" ht="14.25" x14ac:dyDescent="0.2">
      <c r="A33" s="17" t="s">
        <v>35</v>
      </c>
      <c r="B33" s="18">
        <v>973436.42648000002</v>
      </c>
      <c r="C33" s="18">
        <v>1221535.5757299999</v>
      </c>
      <c r="D33" s="19">
        <f t="shared" si="0"/>
        <v>25.48693910573494</v>
      </c>
      <c r="E33" s="19">
        <f t="shared" si="1"/>
        <v>6.8457135373372671</v>
      </c>
      <c r="F33" s="18">
        <v>11235668.709690001</v>
      </c>
      <c r="G33" s="18">
        <v>11055081.990250001</v>
      </c>
      <c r="H33" s="19">
        <f t="shared" si="2"/>
        <v>-1.6072627638465022</v>
      </c>
      <c r="I33" s="19">
        <f t="shared" si="3"/>
        <v>6.5216271794544829</v>
      </c>
      <c r="J33" s="18">
        <v>11235668.709690001</v>
      </c>
      <c r="K33" s="18">
        <v>11055081.990250001</v>
      </c>
      <c r="L33" s="19">
        <f t="shared" si="4"/>
        <v>-1.6072627638465022</v>
      </c>
      <c r="M33" s="19">
        <f t="shared" si="5"/>
        <v>6.5216271794544829</v>
      </c>
    </row>
    <row r="34" spans="1:13" ht="14.25" x14ac:dyDescent="0.2">
      <c r="A34" s="17" t="s">
        <v>36</v>
      </c>
      <c r="B34" s="18">
        <v>740427.19840999995</v>
      </c>
      <c r="C34" s="18">
        <v>834559.54179000005</v>
      </c>
      <c r="D34" s="19">
        <f t="shared" si="0"/>
        <v>12.713247647053045</v>
      </c>
      <c r="E34" s="19">
        <f t="shared" si="1"/>
        <v>4.677027559783971</v>
      </c>
      <c r="F34" s="18">
        <v>7833008.0700399997</v>
      </c>
      <c r="G34" s="18">
        <v>7542788.6692599999</v>
      </c>
      <c r="H34" s="19">
        <f t="shared" si="2"/>
        <v>-3.7050823666331008</v>
      </c>
      <c r="I34" s="19">
        <f t="shared" si="3"/>
        <v>4.4496509060458731</v>
      </c>
      <c r="J34" s="18">
        <v>7833008.0700399997</v>
      </c>
      <c r="K34" s="18">
        <v>7542788.6692599999</v>
      </c>
      <c r="L34" s="19">
        <f t="shared" si="4"/>
        <v>-3.7050823666331008</v>
      </c>
      <c r="M34" s="19">
        <f t="shared" si="5"/>
        <v>4.4496509060458731</v>
      </c>
    </row>
    <row r="35" spans="1:13" ht="14.25" x14ac:dyDescent="0.2">
      <c r="A35" s="17" t="s">
        <v>37</v>
      </c>
      <c r="B35" s="18">
        <v>671675.37525000004</v>
      </c>
      <c r="C35" s="18">
        <v>820333.85095999995</v>
      </c>
      <c r="D35" s="19">
        <f t="shared" si="0"/>
        <v>22.132488578231513</v>
      </c>
      <c r="E35" s="19">
        <f t="shared" si="1"/>
        <v>4.5973041311521783</v>
      </c>
      <c r="F35" s="18">
        <v>8120551.0301900003</v>
      </c>
      <c r="G35" s="18">
        <v>8255705.0201199995</v>
      </c>
      <c r="H35" s="19">
        <f t="shared" si="2"/>
        <v>1.6643450601755156</v>
      </c>
      <c r="I35" s="19">
        <f t="shared" si="3"/>
        <v>4.8702153717410699</v>
      </c>
      <c r="J35" s="18">
        <v>8120551.0301900003</v>
      </c>
      <c r="K35" s="18">
        <v>8255705.0201199995</v>
      </c>
      <c r="L35" s="19">
        <f t="shared" si="4"/>
        <v>1.6643450601755156</v>
      </c>
      <c r="M35" s="19">
        <f t="shared" si="5"/>
        <v>4.8702153717410699</v>
      </c>
    </row>
    <row r="36" spans="1:13" ht="14.25" x14ac:dyDescent="0.2">
      <c r="A36" s="17" t="s">
        <v>38</v>
      </c>
      <c r="B36" s="18">
        <v>1108324.47697</v>
      </c>
      <c r="C36" s="18">
        <v>1383259.95624</v>
      </c>
      <c r="D36" s="19">
        <f t="shared" si="0"/>
        <v>24.806406876588539</v>
      </c>
      <c r="E36" s="19">
        <f t="shared" si="1"/>
        <v>7.7520471742541996</v>
      </c>
      <c r="F36" s="18">
        <v>13813214.459960001</v>
      </c>
      <c r="G36" s="18">
        <v>12675178.921359999</v>
      </c>
      <c r="H36" s="19">
        <f t="shared" si="2"/>
        <v>-8.2387451660784308</v>
      </c>
      <c r="I36" s="19">
        <f t="shared" si="3"/>
        <v>7.4773566972089531</v>
      </c>
      <c r="J36" s="18">
        <v>13813214.459960001</v>
      </c>
      <c r="K36" s="18">
        <v>12675178.921359999</v>
      </c>
      <c r="L36" s="19">
        <f t="shared" si="4"/>
        <v>-8.2387451660784308</v>
      </c>
      <c r="M36" s="19">
        <f t="shared" si="5"/>
        <v>7.4773566972089531</v>
      </c>
    </row>
    <row r="37" spans="1:13" ht="14.25" x14ac:dyDescent="0.2">
      <c r="A37" s="20" t="s">
        <v>39</v>
      </c>
      <c r="B37" s="18">
        <v>279704.95673999999</v>
      </c>
      <c r="C37" s="18">
        <v>353775.95387999999</v>
      </c>
      <c r="D37" s="19">
        <f t="shared" si="0"/>
        <v>26.481832143165327</v>
      </c>
      <c r="E37" s="19">
        <f t="shared" si="1"/>
        <v>1.982626527445509</v>
      </c>
      <c r="F37" s="18">
        <v>3514643.2954600002</v>
      </c>
      <c r="G37" s="18">
        <v>3759686.7294399999</v>
      </c>
      <c r="H37" s="19">
        <f t="shared" si="2"/>
        <v>6.9720712282959632</v>
      </c>
      <c r="I37" s="19">
        <f t="shared" si="3"/>
        <v>2.2179188885776644</v>
      </c>
      <c r="J37" s="18">
        <v>3514643.2954600002</v>
      </c>
      <c r="K37" s="18">
        <v>3759686.7294399999</v>
      </c>
      <c r="L37" s="19">
        <f t="shared" si="4"/>
        <v>6.9720712282959632</v>
      </c>
      <c r="M37" s="19">
        <f t="shared" si="5"/>
        <v>2.2179188885776644</v>
      </c>
    </row>
    <row r="38" spans="1:13" ht="14.25" x14ac:dyDescent="0.2">
      <c r="A38" s="17" t="s">
        <v>40</v>
      </c>
      <c r="B38" s="18">
        <v>297820.05541999999</v>
      </c>
      <c r="C38" s="18">
        <v>298057.02846</v>
      </c>
      <c r="D38" s="19">
        <f t="shared" si="0"/>
        <v>7.9569201498475656E-2</v>
      </c>
      <c r="E38" s="19">
        <f t="shared" si="1"/>
        <v>1.6703672616393286</v>
      </c>
      <c r="F38" s="18">
        <v>4102698.534</v>
      </c>
      <c r="G38" s="18">
        <v>3757744.1722499998</v>
      </c>
      <c r="H38" s="19">
        <f t="shared" si="2"/>
        <v>-8.4079870575740472</v>
      </c>
      <c r="I38" s="19">
        <f t="shared" si="3"/>
        <v>2.2167729329186181</v>
      </c>
      <c r="J38" s="18">
        <v>4102698.534</v>
      </c>
      <c r="K38" s="18">
        <v>3757744.1722499998</v>
      </c>
      <c r="L38" s="19">
        <f t="shared" si="4"/>
        <v>-8.4079870575740472</v>
      </c>
      <c r="M38" s="19">
        <f t="shared" si="5"/>
        <v>2.2167729329186181</v>
      </c>
    </row>
    <row r="39" spans="1:13" ht="14.25" x14ac:dyDescent="0.2">
      <c r="A39" s="17" t="s">
        <v>41</v>
      </c>
      <c r="B39" s="18">
        <v>288648.05207999999</v>
      </c>
      <c r="C39" s="18">
        <v>279511.54240999999</v>
      </c>
      <c r="D39" s="19">
        <f>(C39-B39)/B39*100</f>
        <v>-3.1652767459063877</v>
      </c>
      <c r="E39" s="19">
        <f t="shared" si="1"/>
        <v>1.5664348936989894</v>
      </c>
      <c r="F39" s="18">
        <v>2740694.1696899999</v>
      </c>
      <c r="G39" s="18">
        <v>2279026.8009600001</v>
      </c>
      <c r="H39" s="19">
        <f t="shared" si="2"/>
        <v>-16.844906441429728</v>
      </c>
      <c r="I39" s="19">
        <f t="shared" si="3"/>
        <v>1.344446214053798</v>
      </c>
      <c r="J39" s="18">
        <v>2740694.1696899999</v>
      </c>
      <c r="K39" s="18">
        <v>2279026.8009600001</v>
      </c>
      <c r="L39" s="19">
        <f t="shared" si="4"/>
        <v>-16.844906441429728</v>
      </c>
      <c r="M39" s="19">
        <f t="shared" si="5"/>
        <v>1.344446214053798</v>
      </c>
    </row>
    <row r="40" spans="1:13" ht="14.25" x14ac:dyDescent="0.2">
      <c r="A40" s="17" t="s">
        <v>42</v>
      </c>
      <c r="B40" s="18">
        <v>390571.19068</v>
      </c>
      <c r="C40" s="18">
        <v>488814.8394</v>
      </c>
      <c r="D40" s="19">
        <f>(C40-B40)/B40*100</f>
        <v>25.153839060416587</v>
      </c>
      <c r="E40" s="19">
        <f t="shared" si="1"/>
        <v>2.7394096658479659</v>
      </c>
      <c r="F40" s="18">
        <v>4676092.5004000003</v>
      </c>
      <c r="G40" s="18">
        <v>4664483.4103100002</v>
      </c>
      <c r="H40" s="19">
        <f t="shared" si="2"/>
        <v>-0.24826476569928868</v>
      </c>
      <c r="I40" s="19">
        <f t="shared" si="3"/>
        <v>2.7516776278657264</v>
      </c>
      <c r="J40" s="18">
        <v>4676092.5004000003</v>
      </c>
      <c r="K40" s="18">
        <v>4664483.4103100002</v>
      </c>
      <c r="L40" s="19">
        <f t="shared" si="4"/>
        <v>-0.24826476569928868</v>
      </c>
      <c r="M40" s="19">
        <f t="shared" si="5"/>
        <v>2.7516776278657264</v>
      </c>
    </row>
    <row r="41" spans="1:13" ht="14.25" x14ac:dyDescent="0.2">
      <c r="A41" s="17" t="s">
        <v>43</v>
      </c>
      <c r="B41" s="18">
        <v>19091.180899999999</v>
      </c>
      <c r="C41" s="18">
        <v>10205.291569999999</v>
      </c>
      <c r="D41" s="19">
        <f t="shared" si="0"/>
        <v>-46.544471903254561</v>
      </c>
      <c r="E41" s="19">
        <f t="shared" si="1"/>
        <v>5.7192360207333676E-2</v>
      </c>
      <c r="F41" s="18">
        <v>119164.23957999999</v>
      </c>
      <c r="G41" s="18">
        <v>100548.37506000001</v>
      </c>
      <c r="H41" s="19">
        <f t="shared" si="2"/>
        <v>-15.622022668556006</v>
      </c>
      <c r="I41" s="19">
        <f t="shared" si="3"/>
        <v>5.9315617579282234E-2</v>
      </c>
      <c r="J41" s="18">
        <v>119164.23957999999</v>
      </c>
      <c r="K41" s="18">
        <v>100548.37506000001</v>
      </c>
      <c r="L41" s="19">
        <f t="shared" si="4"/>
        <v>-15.622022668556006</v>
      </c>
      <c r="M41" s="19">
        <f t="shared" si="5"/>
        <v>5.9315617579282234E-2</v>
      </c>
    </row>
    <row r="42" spans="1:13" ht="15.75" x14ac:dyDescent="0.25">
      <c r="A42" s="16" t="s">
        <v>44</v>
      </c>
      <c r="B42" s="14">
        <f>B43</f>
        <v>368116.69157999998</v>
      </c>
      <c r="C42" s="14">
        <f>C43</f>
        <v>480200.44994999998</v>
      </c>
      <c r="D42" s="15">
        <f t="shared" si="0"/>
        <v>30.447888110947474</v>
      </c>
      <c r="E42" s="15">
        <f t="shared" si="1"/>
        <v>2.6911330182861306</v>
      </c>
      <c r="F42" s="14">
        <f>F43</f>
        <v>4310206.1128500002</v>
      </c>
      <c r="G42" s="14">
        <f>G43</f>
        <v>4272391.3975600004</v>
      </c>
      <c r="H42" s="15">
        <f t="shared" si="2"/>
        <v>-0.87732962879113541</v>
      </c>
      <c r="I42" s="15">
        <f t="shared" si="3"/>
        <v>2.5203742391208381</v>
      </c>
      <c r="J42" s="14">
        <f>J43</f>
        <v>4310206.1128500002</v>
      </c>
      <c r="K42" s="14">
        <f>K43</f>
        <v>4272391.3975600004</v>
      </c>
      <c r="L42" s="15">
        <f t="shared" si="4"/>
        <v>-0.87732962879113541</v>
      </c>
      <c r="M42" s="15">
        <f t="shared" si="5"/>
        <v>2.5203742391208381</v>
      </c>
    </row>
    <row r="43" spans="1:13" ht="14.25" x14ac:dyDescent="0.2">
      <c r="A43" s="17" t="s">
        <v>45</v>
      </c>
      <c r="B43" s="18">
        <v>368116.69157999998</v>
      </c>
      <c r="C43" s="18">
        <v>480200.44994999998</v>
      </c>
      <c r="D43" s="19">
        <f t="shared" si="0"/>
        <v>30.447888110947474</v>
      </c>
      <c r="E43" s="19">
        <f t="shared" si="1"/>
        <v>2.6911330182861306</v>
      </c>
      <c r="F43" s="18">
        <v>4310206.1128500002</v>
      </c>
      <c r="G43" s="18">
        <v>4272391.3975600004</v>
      </c>
      <c r="H43" s="19">
        <f t="shared" si="2"/>
        <v>-0.87732962879113541</v>
      </c>
      <c r="I43" s="19">
        <f t="shared" si="3"/>
        <v>2.5203742391208381</v>
      </c>
      <c r="J43" s="18">
        <v>4310206.1128500002</v>
      </c>
      <c r="K43" s="18">
        <v>4272391.3975600004</v>
      </c>
      <c r="L43" s="19">
        <f t="shared" si="4"/>
        <v>-0.87732962879113541</v>
      </c>
      <c r="M43" s="19">
        <f t="shared" si="5"/>
        <v>2.5203742391208381</v>
      </c>
    </row>
    <row r="44" spans="1:13" ht="15.75" x14ac:dyDescent="0.25">
      <c r="A44" s="16" t="s">
        <v>46</v>
      </c>
      <c r="B44" s="14">
        <f>B8+B22+B42</f>
        <v>14124271.341039998</v>
      </c>
      <c r="C44" s="14">
        <f>C8+C22+C42</f>
        <v>16392050.560400002</v>
      </c>
      <c r="D44" s="15">
        <f t="shared" si="0"/>
        <v>16.055902386770647</v>
      </c>
      <c r="E44" s="15">
        <f t="shared" si="1"/>
        <v>91.864113215848349</v>
      </c>
      <c r="F44" s="21">
        <f>F8+F22+F42</f>
        <v>165873446.99743003</v>
      </c>
      <c r="G44" s="21">
        <f>G8+G22+G42</f>
        <v>156286763.84742001</v>
      </c>
      <c r="H44" s="22">
        <f t="shared" si="2"/>
        <v>-5.779516446751451</v>
      </c>
      <c r="I44" s="22">
        <f t="shared" si="3"/>
        <v>92.196874504887262</v>
      </c>
      <c r="J44" s="21">
        <f>J8+J22+J42</f>
        <v>165873446.99743003</v>
      </c>
      <c r="K44" s="21">
        <f>K8+K22+K42</f>
        <v>156286763.84742001</v>
      </c>
      <c r="L44" s="22">
        <f t="shared" si="4"/>
        <v>-5.779516446751451</v>
      </c>
      <c r="M44" s="22">
        <f t="shared" si="5"/>
        <v>92.196874504887262</v>
      </c>
    </row>
    <row r="45" spans="1:13" ht="30" x14ac:dyDescent="0.2">
      <c r="A45" s="23" t="s">
        <v>47</v>
      </c>
      <c r="B45" s="24">
        <f>B46-B44</f>
        <v>1262447.1279600002</v>
      </c>
      <c r="C45" s="24">
        <f>C46-C44</f>
        <v>1451751.5365999974</v>
      </c>
      <c r="D45" s="25">
        <f t="shared" si="0"/>
        <v>14.995036579939466</v>
      </c>
      <c r="E45" s="25">
        <f t="shared" si="1"/>
        <v>8.1358867841516478</v>
      </c>
      <c r="F45" s="24">
        <f>F46-F44</f>
        <v>14959274.704569966</v>
      </c>
      <c r="G45" s="24">
        <f>G46-G44</f>
        <v>13227403.185580015</v>
      </c>
      <c r="H45" s="26">
        <f t="shared" si="2"/>
        <v>-11.577242568189982</v>
      </c>
      <c r="I45" s="25">
        <f t="shared" si="3"/>
        <v>7.8031254951127362</v>
      </c>
      <c r="J45" s="24">
        <f>J46-J44</f>
        <v>14959274.704569966</v>
      </c>
      <c r="K45" s="24">
        <f>K46-K44</f>
        <v>13227403.185580015</v>
      </c>
      <c r="L45" s="26">
        <f t="shared" si="4"/>
        <v>-11.577242568189982</v>
      </c>
      <c r="M45" s="25">
        <f t="shared" si="5"/>
        <v>7.8031254951127362</v>
      </c>
    </row>
    <row r="46" spans="1:13" ht="20.25" x14ac:dyDescent="0.2">
      <c r="A46" s="27" t="s">
        <v>48</v>
      </c>
      <c r="B46" s="28">
        <v>15386718.468999999</v>
      </c>
      <c r="C46" s="28">
        <v>17843802.096999999</v>
      </c>
      <c r="D46" s="29">
        <f t="shared" si="0"/>
        <v>15.968860631006848</v>
      </c>
      <c r="E46" s="30">
        <f t="shared" si="1"/>
        <v>100</v>
      </c>
      <c r="F46" s="28">
        <v>180832721.70199999</v>
      </c>
      <c r="G46" s="28">
        <v>169514167.03300002</v>
      </c>
      <c r="H46" s="29">
        <f t="shared" si="2"/>
        <v>-6.259129742930142</v>
      </c>
      <c r="I46" s="30">
        <f t="shared" si="3"/>
        <v>100</v>
      </c>
      <c r="J46" s="28">
        <v>180832721.70199999</v>
      </c>
      <c r="K46" s="28">
        <v>169514167.03300002</v>
      </c>
      <c r="L46" s="29">
        <f t="shared" si="4"/>
        <v>-6.259129742930142</v>
      </c>
      <c r="M46" s="30">
        <f t="shared" si="5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2021-01-05T10:35:40Z</dcterms:created>
  <dcterms:modified xsi:type="dcterms:W3CDTF">2021-01-05T10:35:53Z</dcterms:modified>
</cp:coreProperties>
</file>