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meyrak\Desktop\"/>
    </mc:Choice>
  </mc:AlternateContent>
  <xr:revisionPtr revIDLastSave="0" documentId="8_{1969887F-278F-4F79-A225-C01688C9140F}" xr6:coauthVersionLast="47" xr6:coauthVersionMax="47" xr10:uidLastSave="{00000000-0000-0000-0000-000000000000}"/>
  <bookViews>
    <workbookView xWindow="-120" yWindow="-120" windowWidth="29040" windowHeight="15840" xr2:uid="{20A8FF22-559A-4E7A-B215-0E4131B512B5}"/>
  </bookViews>
  <sheets>
    <sheet name="SEKTOR_USD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1" l="1"/>
  <c r="L46" i="1"/>
  <c r="I46" i="1"/>
  <c r="H46" i="1"/>
  <c r="E46" i="1"/>
  <c r="D46" i="1"/>
  <c r="K9" i="1"/>
  <c r="K18" i="1"/>
  <c r="K20" i="1"/>
  <c r="K8" i="1"/>
  <c r="K23" i="1"/>
  <c r="K27" i="1"/>
  <c r="K29" i="1"/>
  <c r="K22" i="1"/>
  <c r="K42" i="1"/>
  <c r="K44" i="1"/>
  <c r="K45" i="1"/>
  <c r="M45" i="1"/>
  <c r="J9" i="1"/>
  <c r="J18" i="1"/>
  <c r="J20" i="1"/>
  <c r="J8" i="1"/>
  <c r="J23" i="1"/>
  <c r="J27" i="1"/>
  <c r="J29" i="1"/>
  <c r="J22" i="1"/>
  <c r="J42" i="1"/>
  <c r="J44" i="1"/>
  <c r="J45" i="1"/>
  <c r="L45" i="1"/>
  <c r="G9" i="1"/>
  <c r="G18" i="1"/>
  <c r="G20" i="1"/>
  <c r="G8" i="1"/>
  <c r="G23" i="1"/>
  <c r="G27" i="1"/>
  <c r="G29" i="1"/>
  <c r="G22" i="1"/>
  <c r="G42" i="1"/>
  <c r="G44" i="1"/>
  <c r="G45" i="1"/>
  <c r="I45" i="1"/>
  <c r="F9" i="1"/>
  <c r="F18" i="1"/>
  <c r="F20" i="1"/>
  <c r="F8" i="1"/>
  <c r="F23" i="1"/>
  <c r="F27" i="1"/>
  <c r="F29" i="1"/>
  <c r="F22" i="1"/>
  <c r="F42" i="1"/>
  <c r="F44" i="1"/>
  <c r="F45" i="1"/>
  <c r="H45" i="1"/>
  <c r="C9" i="1"/>
  <c r="C18" i="1"/>
  <c r="C20" i="1"/>
  <c r="C8" i="1"/>
  <c r="C23" i="1"/>
  <c r="C27" i="1"/>
  <c r="C29" i="1"/>
  <c r="C22" i="1"/>
  <c r="C42" i="1"/>
  <c r="C44" i="1"/>
  <c r="C45" i="1"/>
  <c r="E45" i="1"/>
  <c r="B9" i="1"/>
  <c r="B18" i="1"/>
  <c r="B20" i="1"/>
  <c r="B8" i="1"/>
  <c r="B23" i="1"/>
  <c r="B27" i="1"/>
  <c r="B29" i="1"/>
  <c r="B22" i="1"/>
  <c r="B42" i="1"/>
  <c r="B44" i="1"/>
  <c r="B45" i="1"/>
  <c r="D45" i="1"/>
  <c r="M44" i="1"/>
  <c r="L44" i="1"/>
  <c r="I44" i="1"/>
  <c r="H44" i="1"/>
  <c r="E44" i="1"/>
  <c r="D44" i="1"/>
  <c r="M43" i="1"/>
  <c r="L43" i="1"/>
  <c r="I43" i="1"/>
  <c r="H43" i="1"/>
  <c r="E43" i="1"/>
  <c r="D43" i="1"/>
  <c r="M42" i="1"/>
  <c r="L42" i="1"/>
  <c r="I42" i="1"/>
  <c r="H42" i="1"/>
  <c r="E42" i="1"/>
  <c r="D42" i="1"/>
  <c r="M41" i="1"/>
  <c r="L41" i="1"/>
  <c r="I41" i="1"/>
  <c r="H41" i="1"/>
  <c r="E41" i="1"/>
  <c r="D41" i="1"/>
  <c r="M40" i="1"/>
  <c r="L40" i="1"/>
  <c r="I40" i="1"/>
  <c r="H40" i="1"/>
  <c r="E40" i="1"/>
  <c r="D40" i="1"/>
  <c r="M39" i="1"/>
  <c r="L39" i="1"/>
  <c r="I39" i="1"/>
  <c r="H39" i="1"/>
  <c r="E39" i="1"/>
  <c r="D39" i="1"/>
  <c r="M38" i="1"/>
  <c r="L38" i="1"/>
  <c r="I38" i="1"/>
  <c r="H38" i="1"/>
  <c r="E38" i="1"/>
  <c r="D38" i="1"/>
  <c r="M37" i="1"/>
  <c r="L37" i="1"/>
  <c r="I37" i="1"/>
  <c r="H37" i="1"/>
  <c r="E37" i="1"/>
  <c r="D37" i="1"/>
  <c r="M36" i="1"/>
  <c r="L36" i="1"/>
  <c r="I36" i="1"/>
  <c r="H36" i="1"/>
  <c r="E36" i="1"/>
  <c r="D36" i="1"/>
  <c r="M35" i="1"/>
  <c r="L35" i="1"/>
  <c r="I35" i="1"/>
  <c r="H35" i="1"/>
  <c r="E35" i="1"/>
  <c r="D35" i="1"/>
  <c r="M34" i="1"/>
  <c r="L34" i="1"/>
  <c r="I34" i="1"/>
  <c r="H34" i="1"/>
  <c r="E34" i="1"/>
  <c r="D34" i="1"/>
  <c r="M33" i="1"/>
  <c r="L33" i="1"/>
  <c r="I33" i="1"/>
  <c r="H33" i="1"/>
  <c r="E33" i="1"/>
  <c r="D33" i="1"/>
  <c r="M32" i="1"/>
  <c r="L32" i="1"/>
  <c r="I32" i="1"/>
  <c r="H32" i="1"/>
  <c r="E32" i="1"/>
  <c r="D32" i="1"/>
  <c r="M31" i="1"/>
  <c r="L31" i="1"/>
  <c r="I31" i="1"/>
  <c r="H31" i="1"/>
  <c r="E31" i="1"/>
  <c r="D31" i="1"/>
  <c r="M30" i="1"/>
  <c r="L30" i="1"/>
  <c r="I30" i="1"/>
  <c r="H30" i="1"/>
  <c r="E30" i="1"/>
  <c r="D30" i="1"/>
  <c r="M29" i="1"/>
  <c r="L29" i="1"/>
  <c r="I29" i="1"/>
  <c r="H29" i="1"/>
  <c r="E29" i="1"/>
  <c r="D29" i="1"/>
  <c r="M28" i="1"/>
  <c r="L28" i="1"/>
  <c r="I28" i="1"/>
  <c r="H28" i="1"/>
  <c r="E28" i="1"/>
  <c r="D28" i="1"/>
  <c r="M27" i="1"/>
  <c r="L27" i="1"/>
  <c r="I27" i="1"/>
  <c r="H27" i="1"/>
  <c r="E27" i="1"/>
  <c r="D27" i="1"/>
  <c r="M26" i="1"/>
  <c r="L26" i="1"/>
  <c r="I26" i="1"/>
  <c r="H26" i="1"/>
  <c r="E26" i="1"/>
  <c r="D26" i="1"/>
  <c r="M25" i="1"/>
  <c r="L25" i="1"/>
  <c r="I25" i="1"/>
  <c r="H25" i="1"/>
  <c r="E25" i="1"/>
  <c r="D25" i="1"/>
  <c r="M24" i="1"/>
  <c r="L24" i="1"/>
  <c r="I24" i="1"/>
  <c r="H24" i="1"/>
  <c r="E24" i="1"/>
  <c r="D24" i="1"/>
  <c r="M23" i="1"/>
  <c r="L23" i="1"/>
  <c r="I23" i="1"/>
  <c r="H23" i="1"/>
  <c r="E23" i="1"/>
  <c r="D23" i="1"/>
  <c r="M22" i="1"/>
  <c r="L22" i="1"/>
  <c r="I22" i="1"/>
  <c r="H22" i="1"/>
  <c r="E22" i="1"/>
  <c r="D22" i="1"/>
  <c r="M21" i="1"/>
  <c r="L21" i="1"/>
  <c r="I21" i="1"/>
  <c r="H21" i="1"/>
  <c r="E21" i="1"/>
  <c r="D21" i="1"/>
  <c r="M20" i="1"/>
  <c r="L20" i="1"/>
  <c r="I20" i="1"/>
  <c r="H20" i="1"/>
  <c r="E20" i="1"/>
  <c r="D20" i="1"/>
  <c r="M19" i="1"/>
  <c r="L19" i="1"/>
  <c r="I19" i="1"/>
  <c r="H19" i="1"/>
  <c r="E19" i="1"/>
  <c r="D19" i="1"/>
  <c r="M18" i="1"/>
  <c r="L18" i="1"/>
  <c r="I18" i="1"/>
  <c r="H18" i="1"/>
  <c r="E18" i="1"/>
  <c r="D18" i="1"/>
  <c r="M17" i="1"/>
  <c r="L17" i="1"/>
  <c r="I17" i="1"/>
  <c r="H17" i="1"/>
  <c r="E17" i="1"/>
  <c r="D17" i="1"/>
  <c r="M16" i="1"/>
  <c r="L16" i="1"/>
  <c r="I16" i="1"/>
  <c r="H16" i="1"/>
  <c r="E16" i="1"/>
  <c r="D16" i="1"/>
  <c r="M15" i="1"/>
  <c r="L15" i="1"/>
  <c r="I15" i="1"/>
  <c r="H15" i="1"/>
  <c r="E15" i="1"/>
  <c r="D15" i="1"/>
  <c r="M14" i="1"/>
  <c r="L14" i="1"/>
  <c r="I14" i="1"/>
  <c r="H14" i="1"/>
  <c r="E14" i="1"/>
  <c r="D14" i="1"/>
  <c r="M13" i="1"/>
  <c r="L13" i="1"/>
  <c r="I13" i="1"/>
  <c r="H13" i="1"/>
  <c r="E13" i="1"/>
  <c r="D13" i="1"/>
  <c r="M12" i="1"/>
  <c r="L12" i="1"/>
  <c r="I12" i="1"/>
  <c r="H12" i="1"/>
  <c r="E12" i="1"/>
  <c r="D12" i="1"/>
  <c r="M11" i="1"/>
  <c r="L11" i="1"/>
  <c r="I11" i="1"/>
  <c r="H11" i="1"/>
  <c r="E11" i="1"/>
  <c r="D11" i="1"/>
  <c r="M10" i="1"/>
  <c r="L10" i="1"/>
  <c r="I10" i="1"/>
  <c r="H10" i="1"/>
  <c r="E10" i="1"/>
  <c r="D10" i="1"/>
  <c r="M9" i="1"/>
  <c r="L9" i="1"/>
  <c r="I9" i="1"/>
  <c r="H9" i="1"/>
  <c r="E9" i="1"/>
  <c r="D9" i="1"/>
  <c r="M8" i="1"/>
  <c r="L8" i="1"/>
  <c r="I8" i="1"/>
  <c r="H8" i="1"/>
  <c r="E8" i="1"/>
  <c r="D8" i="1"/>
</calcChain>
</file>

<file path=xl/sharedStrings.xml><?xml version="1.0" encoding="utf-8"?>
<sst xmlns="http://schemas.openxmlformats.org/spreadsheetml/2006/main" count="53" uniqueCount="49">
  <si>
    <t>1 - 30 KASIM İHRACAT RAKAMLARI</t>
  </si>
  <si>
    <t xml:space="preserve">SEKTÖREL BAZDA İHRACAT RAKAMLARI -1.000 $ </t>
  </si>
  <si>
    <t>1 - 30 KASIM</t>
  </si>
  <si>
    <t>1 OCAK  -  30 KASIM</t>
  </si>
  <si>
    <t>SON 12 AYLIK</t>
  </si>
  <si>
    <t>SEKTÖRLER</t>
  </si>
  <si>
    <t>Değişim    ('21/'20)</t>
  </si>
  <si>
    <t>2019 - 2020</t>
  </si>
  <si>
    <t>2020 - 2021</t>
  </si>
  <si>
    <t>I. TARIM</t>
  </si>
  <si>
    <t xml:space="preserve">   A. BİTKİSEL ÜRÜNLER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</si>
  <si>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</si>
  <si>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</si>
  <si>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</si>
  <si>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</si>
  <si>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</si>
  <si>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</si>
  <si>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</si>
  <si>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Mam.</t>
  </si>
  <si>
    <t xml:space="preserve">   B. HAYVANSAL ÜRÜNLER</t>
  </si>
  <si>
    <t xml:space="preserve"> Su Ürünleri ve Hayvansal Mamuller</t>
  </si>
  <si>
    <t xml:space="preserve">   C. AĞAÇ VE ORMAN ÜRÜNLERİ</t>
  </si>
  <si>
    <t xml:space="preserve"> Mobilya,Kağıt ve Orman Ürünleri</t>
  </si>
  <si>
    <t>II. SANAYİ</t>
  </si>
  <si>
    <t xml:space="preserve">   A. TARIMA DAYALI İŞLENMİŞ ÜRÜNLER</t>
  </si>
  <si>
    <t xml:space="preserve"> Tekstil ve Hammaddeleri</t>
  </si>
  <si>
    <t xml:space="preserve"> Deri ve Deri Mamulleri </t>
  </si>
  <si>
    <t xml:space="preserve"> Halı </t>
  </si>
  <si>
    <t xml:space="preserve">   B. KİMYEVİ MADDELER VE MAM.</t>
  </si>
  <si>
    <t xml:space="preserve"> Kimyevi Maddeler ve Mamulleri  </t>
  </si>
  <si>
    <t xml:space="preserve">   C. SANAYİ MAMULLERİ</t>
  </si>
  <si>
    <t xml:space="preserve"> Hazırgiyim ve Konfeksiyon </t>
  </si>
  <si>
    <t xml:space="preserve"> Otomotiv Endüstrisi</t>
  </si>
  <si>
    <t xml:space="preserve"> Gemi ve Yat</t>
  </si>
  <si>
    <t xml:space="preserve"> Elektrik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</si>
  <si>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</si>
  <si>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</si>
  <si>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</si>
  <si>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</si>
  <si>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</si>
  <si>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</si>
  <si>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</si>
  <si>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</si>
  <si>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>III. MADENCİLİK</t>
  </si>
  <si>
    <t xml:space="preserve"> Madencilik Ürünleri</t>
  </si>
  <si>
    <t>T O P L A M (TİM*)</t>
  </si>
  <si>
    <t>İhracatçı Birlikleri Kaydından Muaf İhracat ile Antrepo ve Serbest Bölgeler Farkı</t>
  </si>
  <si>
    <t>GENEL İHRACAT TOPLAMI</t>
  </si>
  <si>
    <t xml:space="preserve"> Pay(21) 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</si>
</sst>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color indexed="8"/>
      <name val="Arial"/>
      <family val="2"/>
      <charset val="162"/>
    </font>
    <font>
      <sz val="12"/>
      <name val="Arial"/>
      <family val="2"/>
      <charset val="162"/>
    </font>
    <font>
      <b/>
      <sz val="16"/>
      <color indexed="8"/>
      <name val="Arial"/>
      <family val="2"/>
      <charset val="162"/>
    </font>
    <font>
      <sz val="16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4" xfId="1" applyFont="1" applyBorder="1" applyAlignment="1">
      <alignment wrapText="1"/>
    </xf>
    <xf numFmtId="0" fontId="6" fillId="0" borderId="4" xfId="1" applyFont="1" applyBorder="1" applyAlignment="1">
      <alignment wrapText="1"/>
    </xf>
    <xf numFmtId="0" fontId="7" fillId="0" borderId="4" xfId="1" applyFont="1" applyBorder="1" applyAlignment="1">
      <alignment horizontal="center"/>
    </xf>
    <xf numFmtId="1" fontId="7" fillId="0" borderId="4" xfId="1" applyNumberFormat="1" applyFont="1" applyBorder="1" applyAlignment="1">
      <alignment horizontal="center"/>
    </xf>
    <xf numFmtId="2" fontId="8" fillId="0" borderId="4" xfId="1" applyNumberFormat="1" applyFont="1" applyBorder="1" applyAlignment="1">
      <alignment horizontal="center" wrapText="1"/>
    </xf>
    <xf numFmtId="0" fontId="9" fillId="0" borderId="4" xfId="1" applyFont="1" applyBorder="1"/>
    <xf numFmtId="3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4" xfId="1" applyFont="1" applyBorder="1"/>
    <xf numFmtId="0" fontId="3" fillId="0" borderId="4" xfId="1" applyFont="1" applyBorder="1"/>
    <xf numFmtId="3" fontId="10" fillId="0" borderId="4" xfId="1" applyNumberFormat="1" applyFont="1" applyBorder="1" applyAlignment="1">
      <alignment horizontal="center"/>
    </xf>
    <xf numFmtId="164" fontId="10" fillId="0" borderId="4" xfId="1" applyNumberFormat="1" applyFont="1" applyBorder="1" applyAlignment="1">
      <alignment horizontal="center"/>
    </xf>
    <xf numFmtId="0" fontId="3" fillId="0" borderId="4" xfId="0" applyFont="1" applyBorder="1"/>
    <xf numFmtId="3" fontId="11" fillId="0" borderId="4" xfId="1" applyNumberFormat="1" applyFont="1" applyBorder="1" applyAlignment="1">
      <alignment horizontal="center"/>
    </xf>
    <xf numFmtId="164" fontId="11" fillId="0" borderId="4" xfId="1" applyNumberFormat="1" applyFont="1" applyBorder="1" applyAlignment="1">
      <alignment horizontal="center"/>
    </xf>
    <xf numFmtId="0" fontId="12" fillId="0" borderId="4" xfId="1" applyFont="1" applyBorder="1" applyAlignment="1">
      <alignment vertical="center" wrapText="1"/>
    </xf>
    <xf numFmtId="3" fontId="12" fillId="0" borderId="4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164" fontId="13" fillId="0" borderId="4" xfId="1" applyNumberFormat="1" applyFont="1" applyBorder="1" applyAlignment="1">
      <alignment horizontal="center" vertical="center"/>
    </xf>
    <xf numFmtId="0" fontId="14" fillId="0" borderId="4" xfId="1" applyFont="1" applyBorder="1" applyAlignment="1">
      <alignment vertical="center"/>
    </xf>
    <xf numFmtId="3" fontId="14" fillId="2" borderId="4" xfId="1" applyNumberFormat="1" applyFont="1" applyFill="1" applyBorder="1" applyAlignment="1">
      <alignment horizontal="center" vertical="center"/>
    </xf>
    <xf numFmtId="164" fontId="15" fillId="0" borderId="4" xfId="2" applyNumberFormat="1" applyFont="1" applyBorder="1" applyAlignment="1">
      <alignment horizontal="center" vertical="center"/>
    </xf>
    <xf numFmtId="164" fontId="14" fillId="0" borderId="4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3">
    <cellStyle name="Normal" xfId="0" builtinId="0"/>
    <cellStyle name="Normal 2" xfId="2" xr:uid="{12753F18-BCD9-480B-8726-E76D4C76BF15}"/>
    <cellStyle name="Normal_MAYIS_2009_İHRACAT_RAKAMLARI" xfId="1" xr:uid="{BD9C2370-9CE0-416E-9590-ABE9B43531A1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2066925</xdr:colOff>
      <xdr:row>2</xdr:row>
      <xdr:rowOff>76200</xdr:rowOff>
    </xdr:to>
    <xdr:pic>
      <xdr:nvPicPr>
        <xdr:cNvPr id="2" name="Picture 198" descr="tim_logo">
          <a:extLst>
            <a:ext uri="{FF2B5EF4-FFF2-40B4-BE49-F238E27FC236}">
              <a16:creationId xmlns:a16="http://schemas.microsoft.com/office/drawing/2014/main" id="{B1FF84D7-9F99-442D-89B9-3D3CF784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D11F6-439F-4956-9071-6584CDB45099}">
  <sheetPr>
    <pageSetUpPr fitToPage="1"/>
  </sheetPr>
  <dimension ref="A1:M46"/>
  <sheetViews>
    <sheetView showGridLines="0" tabSelected="1" zoomScale="80" zoomScaleNormal="80" workbookViewId="0">
      <pane xSplit="1" ySplit="7" topLeftCell="B29" activePane="bottomRight" state="frozen"/>
      <selection activeCell="B16" sqref="B16"/>
      <selection pane="topRight" activeCell="B16" sqref="B16"/>
      <selection pane="bottomLeft" activeCell="B16" sqref="B16"/>
      <selection pane="bottomRight" activeCell="M30" sqref="M30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"/>
      <c r="L1" s="2"/>
      <c r="M1" s="2"/>
    </row>
    <row r="5" spans="1:13" ht="26.25" x14ac:dyDescent="0.2">
      <c r="A5" s="27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3"/>
      <c r="B6" s="30" t="s">
        <v>2</v>
      </c>
      <c r="C6" s="30"/>
      <c r="D6" s="30"/>
      <c r="E6" s="30"/>
      <c r="F6" s="30" t="s">
        <v>3</v>
      </c>
      <c r="G6" s="30"/>
      <c r="H6" s="30"/>
      <c r="I6" s="30"/>
      <c r="J6" s="30" t="s">
        <v>4</v>
      </c>
      <c r="K6" s="30"/>
      <c r="L6" s="30"/>
      <c r="M6" s="30"/>
    </row>
    <row r="7" spans="1:13" ht="30" x14ac:dyDescent="0.25">
      <c r="A7" s="4" t="s">
        <v>5</v>
      </c>
      <c r="B7" s="5">
        <v>2020</v>
      </c>
      <c r="C7" s="6">
        <v>2021</v>
      </c>
      <c r="D7" s="7" t="s">
        <v>6</v>
      </c>
      <c r="E7" s="7" t="s">
        <v>48</v>
      </c>
      <c r="F7" s="5">
        <v>2020</v>
      </c>
      <c r="G7" s="6">
        <v>2021</v>
      </c>
      <c r="H7" s="7" t="s">
        <v>6</v>
      </c>
      <c r="I7" s="7" t="s">
        <v>48</v>
      </c>
      <c r="J7" s="5" t="s">
        <v>7</v>
      </c>
      <c r="K7" s="5" t="s">
        <v>8</v>
      </c>
      <c r="L7" s="7" t="s">
        <v>6</v>
      </c>
      <c r="M7" s="7" t="s">
        <v>48</v>
      </c>
    </row>
    <row r="8" spans="1:13" ht="16.5" x14ac:dyDescent="0.25">
      <c r="A8" s="8" t="s">
        <v>9</v>
      </c>
      <c r="B8" s="9">
        <f>B9+B18+B20</f>
        <v>2307645.18163</v>
      </c>
      <c r="C8" s="9">
        <f>C9+C18+C20</f>
        <v>3033166.20328</v>
      </c>
      <c r="D8" s="10">
        <f t="shared" ref="D8:D46" si="0">(C8-B8)/B8*100</f>
        <v>31.439886314651279</v>
      </c>
      <c r="E8" s="10">
        <f t="shared" ref="E8:E46" si="1">C8/C$46*100</f>
        <v>14.128475301142373</v>
      </c>
      <c r="F8" s="9">
        <f>F9+F18+F20</f>
        <v>21750564.573880002</v>
      </c>
      <c r="G8" s="9">
        <f>G9+G18+G20</f>
        <v>26536406.235199995</v>
      </c>
      <c r="H8" s="10">
        <f t="shared" ref="H8:H46" si="2">(G8-F8)/F8*100</f>
        <v>22.003298558361355</v>
      </c>
      <c r="I8" s="10">
        <f t="shared" ref="I8:I46" si="3">G8/G$46*100</f>
        <v>13.06303757871928</v>
      </c>
      <c r="J8" s="9">
        <f>J9+J18+J20</f>
        <v>24008731.746150002</v>
      </c>
      <c r="K8" s="9">
        <f>K9+K18+K20</f>
        <v>29130099.534619998</v>
      </c>
      <c r="L8" s="10">
        <f t="shared" ref="L8:L46" si="4">(K8-J8)/J8*100</f>
        <v>21.331271649912328</v>
      </c>
      <c r="M8" s="10">
        <f t="shared" ref="M8:M46" si="5">K8/K$46*100</f>
        <v>13.182335125304023</v>
      </c>
    </row>
    <row r="9" spans="1:13" ht="15.75" x14ac:dyDescent="0.25">
      <c r="A9" s="11" t="s">
        <v>10</v>
      </c>
      <c r="B9" s="9">
        <f>B10+B11+B12+B13+B14+B15+B16+B17</f>
        <v>1558447.4667099998</v>
      </c>
      <c r="C9" s="9">
        <f>C10+C11+C12+C13+C14+C15+C16+C17</f>
        <v>2014808.72783</v>
      </c>
      <c r="D9" s="10">
        <f t="shared" si="0"/>
        <v>29.283069905680758</v>
      </c>
      <c r="E9" s="10">
        <f t="shared" si="1"/>
        <v>9.3849705027339212</v>
      </c>
      <c r="F9" s="9">
        <f>F10+F11+F12+F13+F14+F15+F16+F17</f>
        <v>14565659.528460002</v>
      </c>
      <c r="G9" s="9">
        <f>G10+G11+G12+G13+G14+G15+G16+G17</f>
        <v>17262395.385289997</v>
      </c>
      <c r="H9" s="10">
        <f t="shared" si="2"/>
        <v>18.514340882133169</v>
      </c>
      <c r="I9" s="10">
        <f t="shared" si="3"/>
        <v>8.4977339289309395</v>
      </c>
      <c r="J9" s="9">
        <f>J10+J11+J12+J13+J14+J15+J16+J17</f>
        <v>16099189.417900002</v>
      </c>
      <c r="K9" s="9">
        <f>K10+K11+K12+K13+K14+K15+K16+K17</f>
        <v>19027118.362749998</v>
      </c>
      <c r="L9" s="10">
        <f t="shared" si="4"/>
        <v>18.186809713503692</v>
      </c>
      <c r="M9" s="10">
        <f t="shared" si="5"/>
        <v>8.6104014312928925</v>
      </c>
    </row>
    <row r="10" spans="1:13" ht="14.25" x14ac:dyDescent="0.2">
      <c r="A10" s="12" t="s">
        <v>11</v>
      </c>
      <c r="B10" s="13">
        <v>611590.96563999995</v>
      </c>
      <c r="C10" s="13">
        <v>897865.78670000006</v>
      </c>
      <c r="D10" s="14">
        <f t="shared" si="0"/>
        <v>46.808216135179102</v>
      </c>
      <c r="E10" s="14">
        <f t="shared" si="1"/>
        <v>4.1822550236165501</v>
      </c>
      <c r="F10" s="13">
        <v>6526729.5310000004</v>
      </c>
      <c r="G10" s="13">
        <v>8215251.7426699996</v>
      </c>
      <c r="H10" s="14">
        <f t="shared" si="2"/>
        <v>25.870877652429552</v>
      </c>
      <c r="I10" s="14">
        <f t="shared" si="3"/>
        <v>4.0441098648386165</v>
      </c>
      <c r="J10" s="13">
        <v>7155968.4643900003</v>
      </c>
      <c r="K10" s="13">
        <v>8980373.2111399993</v>
      </c>
      <c r="L10" s="14">
        <f t="shared" si="4"/>
        <v>25.494868456012931</v>
      </c>
      <c r="M10" s="14">
        <f t="shared" si="5"/>
        <v>4.0639163995597514</v>
      </c>
    </row>
    <row r="11" spans="1:13" ht="14.25" x14ac:dyDescent="0.2">
      <c r="A11" s="12" t="s">
        <v>12</v>
      </c>
      <c r="B11" s="13">
        <v>370411.22047</v>
      </c>
      <c r="C11" s="13">
        <v>368163.75709000003</v>
      </c>
      <c r="D11" s="14">
        <f t="shared" si="0"/>
        <v>-0.60674819114503475</v>
      </c>
      <c r="E11" s="14">
        <f t="shared" si="1"/>
        <v>1.7149052179194653</v>
      </c>
      <c r="F11" s="13">
        <v>2324752.0298700002</v>
      </c>
      <c r="G11" s="13">
        <v>2674858.0899700001</v>
      </c>
      <c r="H11" s="14">
        <f t="shared" si="2"/>
        <v>15.059931364790668</v>
      </c>
      <c r="I11" s="14">
        <f t="shared" si="3"/>
        <v>1.3167484488035102</v>
      </c>
      <c r="J11" s="13">
        <v>2674663.3549299999</v>
      </c>
      <c r="K11" s="13">
        <v>3080092.4618600002</v>
      </c>
      <c r="L11" s="14">
        <f t="shared" si="4"/>
        <v>15.158135927001959</v>
      </c>
      <c r="M11" s="14">
        <f t="shared" si="5"/>
        <v>1.393843883056642</v>
      </c>
    </row>
    <row r="12" spans="1:13" ht="14.25" x14ac:dyDescent="0.2">
      <c r="A12" s="12" t="s">
        <v>13</v>
      </c>
      <c r="B12" s="13">
        <v>164390.72112999999</v>
      </c>
      <c r="C12" s="13">
        <v>191747.04248999999</v>
      </c>
      <c r="D12" s="14">
        <f t="shared" si="0"/>
        <v>16.641037384565429</v>
      </c>
      <c r="E12" s="14">
        <f t="shared" si="1"/>
        <v>0.89315691008211395</v>
      </c>
      <c r="F12" s="13">
        <v>1531708.8131500001</v>
      </c>
      <c r="G12" s="13">
        <v>1843996.92301</v>
      </c>
      <c r="H12" s="14">
        <f t="shared" si="2"/>
        <v>20.388216557804554</v>
      </c>
      <c r="I12" s="14">
        <f t="shared" si="3"/>
        <v>0.9077416469593329</v>
      </c>
      <c r="J12" s="13">
        <v>1659452.3850199999</v>
      </c>
      <c r="K12" s="13">
        <v>1995055.8728199999</v>
      </c>
      <c r="L12" s="14">
        <f t="shared" si="4"/>
        <v>20.223749161441308</v>
      </c>
      <c r="M12" s="14">
        <f t="shared" si="5"/>
        <v>0.90282887904187292</v>
      </c>
    </row>
    <row r="13" spans="1:13" ht="14.25" x14ac:dyDescent="0.2">
      <c r="A13" s="12" t="s">
        <v>14</v>
      </c>
      <c r="B13" s="13">
        <v>154427.12138</v>
      </c>
      <c r="C13" s="13">
        <v>177510.15061000001</v>
      </c>
      <c r="D13" s="14">
        <f t="shared" si="0"/>
        <v>14.947522833893553</v>
      </c>
      <c r="E13" s="14">
        <f t="shared" si="1"/>
        <v>0.82684152813103617</v>
      </c>
      <c r="F13" s="13">
        <v>1272725.0072600001</v>
      </c>
      <c r="G13" s="13">
        <v>1403777.48658</v>
      </c>
      <c r="H13" s="14">
        <f t="shared" si="2"/>
        <v>10.296998846760911</v>
      </c>
      <c r="I13" s="14">
        <f t="shared" si="3"/>
        <v>0.69103547393807219</v>
      </c>
      <c r="J13" s="13">
        <v>1395248.9553499999</v>
      </c>
      <c r="K13" s="13">
        <v>1529523.6606300001</v>
      </c>
      <c r="L13" s="14">
        <f t="shared" si="4"/>
        <v>9.6237094294270324</v>
      </c>
      <c r="M13" s="14">
        <f t="shared" si="5"/>
        <v>0.69216012985276132</v>
      </c>
    </row>
    <row r="14" spans="1:13" ht="14.25" x14ac:dyDescent="0.2">
      <c r="A14" s="12" t="s">
        <v>15</v>
      </c>
      <c r="B14" s="13">
        <v>155501.67624999999</v>
      </c>
      <c r="C14" s="13">
        <v>279751.81111000001</v>
      </c>
      <c r="D14" s="14">
        <f t="shared" si="0"/>
        <v>79.902762372955465</v>
      </c>
      <c r="E14" s="14">
        <f t="shared" si="1"/>
        <v>1.3030827487934458</v>
      </c>
      <c r="F14" s="13">
        <v>1765167.52251</v>
      </c>
      <c r="G14" s="13">
        <v>2013696.9090199999</v>
      </c>
      <c r="H14" s="14">
        <f t="shared" si="2"/>
        <v>14.079648721193367</v>
      </c>
      <c r="I14" s="14">
        <f t="shared" si="3"/>
        <v>0.99127960890898947</v>
      </c>
      <c r="J14" s="13">
        <v>1951562.1823799999</v>
      </c>
      <c r="K14" s="13">
        <v>2188094.90197</v>
      </c>
      <c r="L14" s="14">
        <f t="shared" si="4"/>
        <v>12.120173352690202</v>
      </c>
      <c r="M14" s="14">
        <f t="shared" si="5"/>
        <v>0.99018543515299617</v>
      </c>
    </row>
    <row r="15" spans="1:13" ht="14.25" x14ac:dyDescent="0.2">
      <c r="A15" s="12" t="s">
        <v>16</v>
      </c>
      <c r="B15" s="13">
        <v>25197.230309999999</v>
      </c>
      <c r="C15" s="13">
        <v>30725.96025</v>
      </c>
      <c r="D15" s="14">
        <f t="shared" si="0"/>
        <v>21.941816112248734</v>
      </c>
      <c r="E15" s="14">
        <f t="shared" si="1"/>
        <v>0.14312139243361249</v>
      </c>
      <c r="F15" s="13">
        <v>240994.23128000001</v>
      </c>
      <c r="G15" s="13">
        <v>270024.21097000001</v>
      </c>
      <c r="H15" s="14">
        <f t="shared" si="2"/>
        <v>12.045923064553119</v>
      </c>
      <c r="I15" s="14">
        <f t="shared" si="3"/>
        <v>0.13292442027761073</v>
      </c>
      <c r="J15" s="13">
        <v>267731.10973999999</v>
      </c>
      <c r="K15" s="13">
        <v>300156.79343000002</v>
      </c>
      <c r="L15" s="14">
        <f t="shared" si="4"/>
        <v>12.111287224517682</v>
      </c>
      <c r="M15" s="14">
        <f t="shared" si="5"/>
        <v>0.13583089328028033</v>
      </c>
    </row>
    <row r="16" spans="1:13" ht="14.25" x14ac:dyDescent="0.2">
      <c r="A16" s="12" t="s">
        <v>17</v>
      </c>
      <c r="B16" s="13">
        <v>67968.791859999998</v>
      </c>
      <c r="C16" s="13">
        <v>58387.444340000002</v>
      </c>
      <c r="D16" s="14">
        <f t="shared" si="0"/>
        <v>-14.096686520094925</v>
      </c>
      <c r="E16" s="14">
        <f t="shared" si="1"/>
        <v>0.27196846792057044</v>
      </c>
      <c r="F16" s="13">
        <v>810583.46797999996</v>
      </c>
      <c r="G16" s="13">
        <v>705843.70770999999</v>
      </c>
      <c r="H16" s="14">
        <f t="shared" si="2"/>
        <v>-12.921526826967595</v>
      </c>
      <c r="I16" s="14">
        <f t="shared" si="3"/>
        <v>0.34746464147385281</v>
      </c>
      <c r="J16" s="13">
        <v>891454.90807999996</v>
      </c>
      <c r="K16" s="13">
        <v>805766.52049000002</v>
      </c>
      <c r="L16" s="14">
        <f t="shared" si="4"/>
        <v>-9.6121953913018547</v>
      </c>
      <c r="M16" s="14">
        <f t="shared" si="5"/>
        <v>0.36463604572396435</v>
      </c>
    </row>
    <row r="17" spans="1:13" ht="14.25" x14ac:dyDescent="0.2">
      <c r="A17" s="12" t="s">
        <v>18</v>
      </c>
      <c r="B17" s="13">
        <v>8959.7396700000008</v>
      </c>
      <c r="C17" s="13">
        <v>10656.775240000001</v>
      </c>
      <c r="D17" s="14">
        <f t="shared" si="0"/>
        <v>18.940679444986596</v>
      </c>
      <c r="E17" s="14">
        <f t="shared" si="1"/>
        <v>4.9639213837128014E-2</v>
      </c>
      <c r="F17" s="13">
        <v>92998.925409999996</v>
      </c>
      <c r="G17" s="13">
        <v>134946.31536000001</v>
      </c>
      <c r="H17" s="14">
        <f t="shared" si="2"/>
        <v>45.105241555285211</v>
      </c>
      <c r="I17" s="14">
        <f t="shared" si="3"/>
        <v>6.6429823730956211E-2</v>
      </c>
      <c r="J17" s="13">
        <v>103108.05800999999</v>
      </c>
      <c r="K17" s="13">
        <v>148054.94041000001</v>
      </c>
      <c r="L17" s="14">
        <f t="shared" si="4"/>
        <v>43.592017217161455</v>
      </c>
      <c r="M17" s="14">
        <f t="shared" si="5"/>
        <v>6.699976562462498E-2</v>
      </c>
    </row>
    <row r="18" spans="1:13" ht="15.75" x14ac:dyDescent="0.25">
      <c r="A18" s="11" t="s">
        <v>19</v>
      </c>
      <c r="B18" s="9">
        <f>B19</f>
        <v>226835.07308</v>
      </c>
      <c r="C18" s="9">
        <f>C19</f>
        <v>322473.90146999998</v>
      </c>
      <c r="D18" s="10">
        <f t="shared" si="0"/>
        <v>42.162275476804311</v>
      </c>
      <c r="E18" s="10">
        <f t="shared" si="1"/>
        <v>1.5020820643639921</v>
      </c>
      <c r="F18" s="9">
        <f>F19</f>
        <v>2193921.8545499998</v>
      </c>
      <c r="G18" s="9">
        <f>G19</f>
        <v>2993144.1170999999</v>
      </c>
      <c r="H18" s="10">
        <f t="shared" si="2"/>
        <v>36.428930268983095</v>
      </c>
      <c r="I18" s="10">
        <f t="shared" si="3"/>
        <v>1.4734306421769763</v>
      </c>
      <c r="J18" s="9">
        <f>J19</f>
        <v>2394780.0143200001</v>
      </c>
      <c r="K18" s="9">
        <f>K19</f>
        <v>3249034.5201300001</v>
      </c>
      <c r="L18" s="10">
        <f t="shared" si="4"/>
        <v>35.671523091968275</v>
      </c>
      <c r="M18" s="10">
        <f t="shared" si="5"/>
        <v>1.4702957615072123</v>
      </c>
    </row>
    <row r="19" spans="1:13" ht="14.25" x14ac:dyDescent="0.2">
      <c r="A19" s="12" t="s">
        <v>20</v>
      </c>
      <c r="B19" s="13">
        <v>226835.07308</v>
      </c>
      <c r="C19" s="13">
        <v>322473.90146999998</v>
      </c>
      <c r="D19" s="14">
        <f t="shared" si="0"/>
        <v>42.162275476804311</v>
      </c>
      <c r="E19" s="14">
        <f t="shared" si="1"/>
        <v>1.5020820643639921</v>
      </c>
      <c r="F19" s="13">
        <v>2193921.8545499998</v>
      </c>
      <c r="G19" s="13">
        <v>2993144.1170999999</v>
      </c>
      <c r="H19" s="14">
        <f t="shared" si="2"/>
        <v>36.428930268983095</v>
      </c>
      <c r="I19" s="14">
        <f t="shared" si="3"/>
        <v>1.4734306421769763</v>
      </c>
      <c r="J19" s="13">
        <v>2394780.0143200001</v>
      </c>
      <c r="K19" s="13">
        <v>3249034.5201300001</v>
      </c>
      <c r="L19" s="14">
        <f t="shared" si="4"/>
        <v>35.671523091968275</v>
      </c>
      <c r="M19" s="14">
        <f t="shared" si="5"/>
        <v>1.4702957615072123</v>
      </c>
    </row>
    <row r="20" spans="1:13" ht="15.75" x14ac:dyDescent="0.25">
      <c r="A20" s="11" t="s">
        <v>21</v>
      </c>
      <c r="B20" s="9">
        <f>B21</f>
        <v>522362.64184</v>
      </c>
      <c r="C20" s="9">
        <f>C21</f>
        <v>695883.57397999999</v>
      </c>
      <c r="D20" s="10">
        <f t="shared" si="0"/>
        <v>33.218480465750758</v>
      </c>
      <c r="E20" s="10">
        <f t="shared" si="1"/>
        <v>3.2414227340444599</v>
      </c>
      <c r="F20" s="9">
        <f>F21</f>
        <v>4990983.19087</v>
      </c>
      <c r="G20" s="9">
        <f>G21</f>
        <v>6280866.73281</v>
      </c>
      <c r="H20" s="10">
        <f t="shared" si="2"/>
        <v>25.844277422123607</v>
      </c>
      <c r="I20" s="10">
        <f t="shared" si="3"/>
        <v>3.0918730076113663</v>
      </c>
      <c r="J20" s="9">
        <f>J21</f>
        <v>5514762.3139300002</v>
      </c>
      <c r="K20" s="9">
        <f>K21</f>
        <v>6853946.6517399997</v>
      </c>
      <c r="L20" s="10">
        <f t="shared" si="4"/>
        <v>24.283627499725423</v>
      </c>
      <c r="M20" s="10">
        <f t="shared" si="5"/>
        <v>3.1016379325039174</v>
      </c>
    </row>
    <row r="21" spans="1:13" ht="14.25" x14ac:dyDescent="0.2">
      <c r="A21" s="12" t="s">
        <v>22</v>
      </c>
      <c r="B21" s="13">
        <v>522362.64184</v>
      </c>
      <c r="C21" s="13">
        <v>695883.57397999999</v>
      </c>
      <c r="D21" s="14">
        <f t="shared" si="0"/>
        <v>33.218480465750758</v>
      </c>
      <c r="E21" s="14">
        <f t="shared" si="1"/>
        <v>3.2414227340444599</v>
      </c>
      <c r="F21" s="13">
        <v>4990983.19087</v>
      </c>
      <c r="G21" s="13">
        <v>6280866.73281</v>
      </c>
      <c r="H21" s="14">
        <f t="shared" si="2"/>
        <v>25.844277422123607</v>
      </c>
      <c r="I21" s="14">
        <f t="shared" si="3"/>
        <v>3.0918730076113663</v>
      </c>
      <c r="J21" s="13">
        <v>5514762.3139300002</v>
      </c>
      <c r="K21" s="13">
        <v>6853946.6517399997</v>
      </c>
      <c r="L21" s="14">
        <f t="shared" si="4"/>
        <v>24.283627499725423</v>
      </c>
      <c r="M21" s="14">
        <f t="shared" si="5"/>
        <v>3.1016379325039174</v>
      </c>
    </row>
    <row r="22" spans="1:13" ht="16.5" x14ac:dyDescent="0.25">
      <c r="A22" s="8" t="s">
        <v>23</v>
      </c>
      <c r="B22" s="9">
        <f>B23+B27+B29</f>
        <v>12173867.160429999</v>
      </c>
      <c r="C22" s="9">
        <f>C23+C27+C29</f>
        <v>16297178.41212</v>
      </c>
      <c r="D22" s="10">
        <f t="shared" si="0"/>
        <v>33.870184365839251</v>
      </c>
      <c r="E22" s="10">
        <f t="shared" si="1"/>
        <v>75.912187873172314</v>
      </c>
      <c r="F22" s="9">
        <f>F23+F27+F29</f>
        <v>114260886.18706</v>
      </c>
      <c r="G22" s="9">
        <f>G23+G27+G29</f>
        <v>154037108.70148998</v>
      </c>
      <c r="H22" s="10">
        <f t="shared" si="2"/>
        <v>34.811757410415247</v>
      </c>
      <c r="I22" s="10">
        <f t="shared" si="3"/>
        <v>75.827620426450153</v>
      </c>
      <c r="J22" s="9">
        <f>J23+J27+J29</f>
        <v>125757459.92355002</v>
      </c>
      <c r="K22" s="9">
        <f>K23+K27+K29</f>
        <v>167307002.70265001</v>
      </c>
      <c r="L22" s="10">
        <f t="shared" si="4"/>
        <v>33.039425895178397</v>
      </c>
      <c r="M22" s="10">
        <f t="shared" si="5"/>
        <v>75.711961636633959</v>
      </c>
    </row>
    <row r="23" spans="1:13" ht="15.75" x14ac:dyDescent="0.25">
      <c r="A23" s="11" t="s">
        <v>24</v>
      </c>
      <c r="B23" s="9">
        <f>B24+B25+B26</f>
        <v>1065730.9519400001</v>
      </c>
      <c r="C23" s="9">
        <f>C24+C25+C26</f>
        <v>1366610.8384799999</v>
      </c>
      <c r="D23" s="10">
        <f>(C23-B23)/B23*100</f>
        <v>28.232255616888491</v>
      </c>
      <c r="E23" s="10">
        <f t="shared" si="1"/>
        <v>6.3656674853025734</v>
      </c>
      <c r="F23" s="9">
        <f>F24+F25+F26</f>
        <v>10051130.988400001</v>
      </c>
      <c r="G23" s="9">
        <f>G24+G25+G26</f>
        <v>13686385.228090001</v>
      </c>
      <c r="H23" s="10">
        <f t="shared" si="2"/>
        <v>36.167613812668876</v>
      </c>
      <c r="I23" s="10">
        <f t="shared" si="3"/>
        <v>6.7373766804267765</v>
      </c>
      <c r="J23" s="9">
        <f>J24+J25+J26</f>
        <v>10989594.247719999</v>
      </c>
      <c r="K23" s="9">
        <f>K24+K25+K26</f>
        <v>14853737.914960001</v>
      </c>
      <c r="L23" s="10">
        <f t="shared" si="4"/>
        <v>35.161841102929628</v>
      </c>
      <c r="M23" s="10">
        <f t="shared" si="5"/>
        <v>6.7218085137583667</v>
      </c>
    </row>
    <row r="24" spans="1:13" ht="14.25" x14ac:dyDescent="0.2">
      <c r="A24" s="12" t="s">
        <v>25</v>
      </c>
      <c r="B24" s="13">
        <v>704149.60771999997</v>
      </c>
      <c r="C24" s="13">
        <v>937422.43738999998</v>
      </c>
      <c r="D24" s="14">
        <f t="shared" si="0"/>
        <v>33.128304995486026</v>
      </c>
      <c r="E24" s="14">
        <f t="shared" si="1"/>
        <v>4.3665097346393829</v>
      </c>
      <c r="F24" s="13">
        <v>6515229.1603300003</v>
      </c>
      <c r="G24" s="13">
        <v>9215041.7944600005</v>
      </c>
      <c r="H24" s="14">
        <f t="shared" si="2"/>
        <v>41.438490768193532</v>
      </c>
      <c r="I24" s="14">
        <f t="shared" si="3"/>
        <v>4.5362750397912919</v>
      </c>
      <c r="J24" s="13">
        <v>7113282.1555899996</v>
      </c>
      <c r="K24" s="13">
        <v>9983435.42502</v>
      </c>
      <c r="L24" s="14">
        <f t="shared" si="4"/>
        <v>40.349211610767888</v>
      </c>
      <c r="M24" s="14">
        <f t="shared" si="5"/>
        <v>4.5178352829875568</v>
      </c>
    </row>
    <row r="25" spans="1:13" ht="14.25" x14ac:dyDescent="0.2">
      <c r="A25" s="12" t="s">
        <v>26</v>
      </c>
      <c r="B25" s="13">
        <v>103918.5759</v>
      </c>
      <c r="C25" s="13">
        <v>148656.84364000001</v>
      </c>
      <c r="D25" s="14">
        <f t="shared" si="0"/>
        <v>43.051271009575117</v>
      </c>
      <c r="E25" s="14">
        <f t="shared" si="1"/>
        <v>0.69244294672751894</v>
      </c>
      <c r="F25" s="13">
        <v>1221849.9779300001</v>
      </c>
      <c r="G25" s="13">
        <v>1574274.4151000001</v>
      </c>
      <c r="H25" s="14">
        <f t="shared" si="2"/>
        <v>28.84351135865802</v>
      </c>
      <c r="I25" s="14">
        <f t="shared" si="3"/>
        <v>0.77496574560231246</v>
      </c>
      <c r="J25" s="13">
        <v>1336091.7440200001</v>
      </c>
      <c r="K25" s="13">
        <v>1684075.7278700001</v>
      </c>
      <c r="L25" s="14">
        <f t="shared" si="4"/>
        <v>26.044916856008278</v>
      </c>
      <c r="M25" s="14">
        <f t="shared" si="5"/>
        <v>0.76210006061904245</v>
      </c>
    </row>
    <row r="26" spans="1:13" ht="14.25" x14ac:dyDescent="0.2">
      <c r="A26" s="12" t="s">
        <v>27</v>
      </c>
      <c r="B26" s="13">
        <v>257662.76832</v>
      </c>
      <c r="C26" s="13">
        <v>280531.55745000002</v>
      </c>
      <c r="D26" s="14">
        <f t="shared" si="0"/>
        <v>8.8754728822902749</v>
      </c>
      <c r="E26" s="14">
        <f t="shared" si="1"/>
        <v>1.3067148039356709</v>
      </c>
      <c r="F26" s="13">
        <v>2314051.8501400002</v>
      </c>
      <c r="G26" s="13">
        <v>2897069.01853</v>
      </c>
      <c r="H26" s="14">
        <f t="shared" si="2"/>
        <v>25.194645848351549</v>
      </c>
      <c r="I26" s="14">
        <f t="shared" si="3"/>
        <v>1.4261358950331715</v>
      </c>
      <c r="J26" s="13">
        <v>2540220.3481100001</v>
      </c>
      <c r="K26" s="13">
        <v>3186226.7620700002</v>
      </c>
      <c r="L26" s="14">
        <f t="shared" si="4"/>
        <v>25.431117203696445</v>
      </c>
      <c r="M26" s="14">
        <f t="shared" si="5"/>
        <v>1.4418731701517675</v>
      </c>
    </row>
    <row r="27" spans="1:13" ht="15.75" x14ac:dyDescent="0.25">
      <c r="A27" s="11" t="s">
        <v>28</v>
      </c>
      <c r="B27" s="9">
        <f>B28</f>
        <v>1629461.91121</v>
      </c>
      <c r="C27" s="9">
        <f>C28</f>
        <v>2397369.3185700001</v>
      </c>
      <c r="D27" s="10">
        <f t="shared" si="0"/>
        <v>47.126441070952687</v>
      </c>
      <c r="E27" s="10">
        <f t="shared" si="1"/>
        <v>11.166936110690282</v>
      </c>
      <c r="F27" s="9">
        <f>F28</f>
        <v>16456928.535660001</v>
      </c>
      <c r="G27" s="9">
        <f>G28</f>
        <v>22867329.81851</v>
      </c>
      <c r="H27" s="10">
        <f t="shared" si="2"/>
        <v>38.952598408381625</v>
      </c>
      <c r="I27" s="10">
        <f t="shared" si="3"/>
        <v>11.256866739849739</v>
      </c>
      <c r="J27" s="9">
        <f>J28</f>
        <v>18270684.147969998</v>
      </c>
      <c r="K27" s="9">
        <f>K28</f>
        <v>24666454.114459999</v>
      </c>
      <c r="L27" s="10">
        <f t="shared" si="4"/>
        <v>35.005640263342933</v>
      </c>
      <c r="M27" s="10">
        <f t="shared" si="5"/>
        <v>11.162387691236829</v>
      </c>
    </row>
    <row r="28" spans="1:13" ht="14.25" x14ac:dyDescent="0.2">
      <c r="A28" s="12" t="s">
        <v>29</v>
      </c>
      <c r="B28" s="13">
        <v>1629461.91121</v>
      </c>
      <c r="C28" s="13">
        <v>2397369.3185700001</v>
      </c>
      <c r="D28" s="14">
        <f t="shared" si="0"/>
        <v>47.126441070952687</v>
      </c>
      <c r="E28" s="14">
        <f t="shared" si="1"/>
        <v>11.166936110690282</v>
      </c>
      <c r="F28" s="13">
        <v>16456928.535660001</v>
      </c>
      <c r="G28" s="13">
        <v>22867329.81851</v>
      </c>
      <c r="H28" s="14">
        <f t="shared" si="2"/>
        <v>38.952598408381625</v>
      </c>
      <c r="I28" s="14">
        <f t="shared" si="3"/>
        <v>11.256866739849739</v>
      </c>
      <c r="J28" s="13">
        <v>18270684.147969998</v>
      </c>
      <c r="K28" s="13">
        <v>24666454.114459999</v>
      </c>
      <c r="L28" s="14">
        <f t="shared" si="4"/>
        <v>35.005640263342933</v>
      </c>
      <c r="M28" s="14">
        <f t="shared" si="5"/>
        <v>11.162387691236829</v>
      </c>
    </row>
    <row r="29" spans="1:13" ht="15.75" x14ac:dyDescent="0.25">
      <c r="A29" s="11" t="s">
        <v>30</v>
      </c>
      <c r="B29" s="9">
        <f>B30+B31+B32+B33+B34+B35+B36+B37+B38+B39+B40+B41</f>
        <v>9478674.2972799987</v>
      </c>
      <c r="C29" s="9">
        <f>C30+C31+C32+C33+C34+C35+C36+C37+C38+C39+C40+C41</f>
        <v>12533198.255069999</v>
      </c>
      <c r="D29" s="10">
        <f t="shared" si="0"/>
        <v>32.225223295904648</v>
      </c>
      <c r="E29" s="10">
        <f t="shared" si="1"/>
        <v>58.379584277179454</v>
      </c>
      <c r="F29" s="9">
        <f>F30+F31+F32+F33+F34+F35+F36+F37+F38+F39+F40+F41</f>
        <v>87752826.663000003</v>
      </c>
      <c r="G29" s="9">
        <f>G30+G31+G32+G33+G34+G35+G36+G37+G38+G39+G40+G41</f>
        <v>117483393.65489</v>
      </c>
      <c r="H29" s="10">
        <f t="shared" si="2"/>
        <v>33.87989666254883</v>
      </c>
      <c r="I29" s="10">
        <f t="shared" si="3"/>
        <v>57.833377006173649</v>
      </c>
      <c r="J29" s="9">
        <f>J30+J31+J32+J33+J34+J35+J36+J37+J38+J39+J40+J41</f>
        <v>96497181.527860031</v>
      </c>
      <c r="K29" s="9">
        <f>K30+K31+K32+K33+K34+K35+K36+K37+K38+K39+K40+K41</f>
        <v>127786810.67322999</v>
      </c>
      <c r="L29" s="10">
        <f t="shared" si="4"/>
        <v>32.425433209503872</v>
      </c>
      <c r="M29" s="10">
        <f t="shared" si="5"/>
        <v>57.827765431638753</v>
      </c>
    </row>
    <row r="30" spans="1:13" ht="14.25" x14ac:dyDescent="0.2">
      <c r="A30" s="12" t="s">
        <v>31</v>
      </c>
      <c r="B30" s="13">
        <v>1514597.48312</v>
      </c>
      <c r="C30" s="13">
        <v>1733326.4640299999</v>
      </c>
      <c r="D30" s="14">
        <f t="shared" si="0"/>
        <v>14.441393396444081</v>
      </c>
      <c r="E30" s="14">
        <f t="shared" si="1"/>
        <v>8.0738273126550553</v>
      </c>
      <c r="F30" s="13">
        <v>15466495.23691</v>
      </c>
      <c r="G30" s="13">
        <v>18447856.90126</v>
      </c>
      <c r="H30" s="14">
        <f t="shared" si="2"/>
        <v>19.276258898235277</v>
      </c>
      <c r="I30" s="14">
        <f t="shared" si="3"/>
        <v>9.0812993218476397</v>
      </c>
      <c r="J30" s="13">
        <v>16792830.78311</v>
      </c>
      <c r="K30" s="13">
        <v>20099560.860320002</v>
      </c>
      <c r="L30" s="14">
        <f t="shared" si="4"/>
        <v>19.691320182514229</v>
      </c>
      <c r="M30" s="14">
        <f t="shared" si="5"/>
        <v>9.0957171916727777</v>
      </c>
    </row>
    <row r="31" spans="1:13" ht="14.25" x14ac:dyDescent="0.2">
      <c r="A31" s="12" t="s">
        <v>32</v>
      </c>
      <c r="B31" s="13">
        <v>2696294.1657199999</v>
      </c>
      <c r="C31" s="13">
        <v>2530317.3591100001</v>
      </c>
      <c r="D31" s="14">
        <f t="shared" si="0"/>
        <v>-6.1557380763637317</v>
      </c>
      <c r="E31" s="14">
        <f t="shared" si="1"/>
        <v>11.786207519251228</v>
      </c>
      <c r="F31" s="13">
        <v>22747414.43186</v>
      </c>
      <c r="G31" s="13">
        <v>26381498.040040001</v>
      </c>
      <c r="H31" s="14">
        <f t="shared" si="2"/>
        <v>15.975809554382185</v>
      </c>
      <c r="I31" s="14">
        <f t="shared" si="3"/>
        <v>12.986781149846017</v>
      </c>
      <c r="J31" s="13">
        <v>25285203.808940001</v>
      </c>
      <c r="K31" s="13">
        <v>29179032.397470001</v>
      </c>
      <c r="L31" s="14">
        <f t="shared" si="4"/>
        <v>15.39963299466573</v>
      </c>
      <c r="M31" s="14">
        <f t="shared" si="5"/>
        <v>13.204478866898956</v>
      </c>
    </row>
    <row r="32" spans="1:13" ht="14.25" x14ac:dyDescent="0.2">
      <c r="A32" s="12" t="s">
        <v>33</v>
      </c>
      <c r="B32" s="13">
        <v>223265.95722000001</v>
      </c>
      <c r="C32" s="13">
        <v>259778.32897999999</v>
      </c>
      <c r="D32" s="14">
        <f t="shared" si="0"/>
        <v>16.353756844363744</v>
      </c>
      <c r="E32" s="14">
        <f t="shared" si="1"/>
        <v>1.2100463538058073</v>
      </c>
      <c r="F32" s="13">
        <v>1186855.6561400001</v>
      </c>
      <c r="G32" s="13">
        <v>1455155.2385199999</v>
      </c>
      <c r="H32" s="14">
        <f t="shared" si="2"/>
        <v>22.605915133150067</v>
      </c>
      <c r="I32" s="14">
        <f t="shared" si="3"/>
        <v>0.71632712414698663</v>
      </c>
      <c r="J32" s="13">
        <v>1298005.3012600001</v>
      </c>
      <c r="K32" s="13">
        <v>1643305.93728</v>
      </c>
      <c r="L32" s="14">
        <f t="shared" si="4"/>
        <v>26.602405682381232</v>
      </c>
      <c r="M32" s="14">
        <f t="shared" si="5"/>
        <v>0.74365037966594028</v>
      </c>
    </row>
    <row r="33" spans="1:13" ht="14.25" x14ac:dyDescent="0.2">
      <c r="A33" s="12" t="s">
        <v>34</v>
      </c>
      <c r="B33" s="13">
        <v>1109000.0137</v>
      </c>
      <c r="C33" s="13">
        <v>1275170.91713</v>
      </c>
      <c r="D33" s="14">
        <f t="shared" si="0"/>
        <v>14.98385043978471</v>
      </c>
      <c r="E33" s="14">
        <f t="shared" si="1"/>
        <v>5.9397407197547976</v>
      </c>
      <c r="F33" s="13">
        <v>9829309.7999200001</v>
      </c>
      <c r="G33" s="13">
        <v>12858985.46276</v>
      </c>
      <c r="H33" s="14">
        <f t="shared" si="2"/>
        <v>30.82287286198526</v>
      </c>
      <c r="I33" s="14">
        <f t="shared" si="3"/>
        <v>6.3300738176603684</v>
      </c>
      <c r="J33" s="13">
        <v>10802583.099710001</v>
      </c>
      <c r="K33" s="13">
        <v>14077425.788210001</v>
      </c>
      <c r="L33" s="14">
        <f t="shared" si="4"/>
        <v>30.315366781005505</v>
      </c>
      <c r="M33" s="14">
        <f t="shared" si="5"/>
        <v>6.3705015570315719</v>
      </c>
    </row>
    <row r="34" spans="1:13" ht="14.25" x14ac:dyDescent="0.2">
      <c r="A34" s="12" t="s">
        <v>35</v>
      </c>
      <c r="B34" s="13">
        <v>693407.14445000002</v>
      </c>
      <c r="C34" s="13">
        <v>840315.52798999997</v>
      </c>
      <c r="D34" s="14">
        <f t="shared" si="0"/>
        <v>21.186453689704258</v>
      </c>
      <c r="E34" s="14">
        <f t="shared" si="1"/>
        <v>3.9141861628072339</v>
      </c>
      <c r="F34" s="13">
        <v>6705805.5935800001</v>
      </c>
      <c r="G34" s="13">
        <v>8481234.3622500002</v>
      </c>
      <c r="H34" s="14">
        <f t="shared" si="2"/>
        <v>26.475995223747002</v>
      </c>
      <c r="I34" s="14">
        <f t="shared" si="3"/>
        <v>4.1750447368805901</v>
      </c>
      <c r="J34" s="13">
        <v>7446103.4861700004</v>
      </c>
      <c r="K34" s="13">
        <v>9313581.0790599994</v>
      </c>
      <c r="L34" s="14">
        <f t="shared" si="4"/>
        <v>25.079930682652389</v>
      </c>
      <c r="M34" s="14">
        <f t="shared" si="5"/>
        <v>4.2147039990353115</v>
      </c>
    </row>
    <row r="35" spans="1:13" ht="14.25" x14ac:dyDescent="0.2">
      <c r="A35" s="12" t="s">
        <v>36</v>
      </c>
      <c r="B35" s="13">
        <v>761575.41747999995</v>
      </c>
      <c r="C35" s="13">
        <v>1204963.69246</v>
      </c>
      <c r="D35" s="14">
        <f t="shared" si="0"/>
        <v>58.219877480701918</v>
      </c>
      <c r="E35" s="14">
        <f t="shared" si="1"/>
        <v>5.6127157652240482</v>
      </c>
      <c r="F35" s="13">
        <v>7433081.9354900001</v>
      </c>
      <c r="G35" s="13">
        <v>11130958.23552</v>
      </c>
      <c r="H35" s="14">
        <f t="shared" si="2"/>
        <v>49.748897323115948</v>
      </c>
      <c r="I35" s="14">
        <f t="shared" si="3"/>
        <v>5.4794204018808337</v>
      </c>
      <c r="J35" s="13">
        <v>8104747.7086800002</v>
      </c>
      <c r="K35" s="13">
        <v>11950224.834209999</v>
      </c>
      <c r="L35" s="14">
        <f t="shared" si="4"/>
        <v>47.447215678429821</v>
      </c>
      <c r="M35" s="14">
        <f t="shared" si="5"/>
        <v>5.4078726507633919</v>
      </c>
    </row>
    <row r="36" spans="1:13" ht="14.25" x14ac:dyDescent="0.2">
      <c r="A36" s="12" t="s">
        <v>37</v>
      </c>
      <c r="B36" s="13">
        <v>1208069.7869299999</v>
      </c>
      <c r="C36" s="13">
        <v>2048262.62267</v>
      </c>
      <c r="D36" s="14">
        <f t="shared" si="0"/>
        <v>69.548369210948891</v>
      </c>
      <c r="E36" s="14">
        <f t="shared" si="1"/>
        <v>9.5407986029095202</v>
      </c>
      <c r="F36" s="13">
        <v>11238368.04788</v>
      </c>
      <c r="G36" s="13">
        <v>20134642.297959998</v>
      </c>
      <c r="H36" s="14">
        <f t="shared" si="2"/>
        <v>79.15984075426492</v>
      </c>
      <c r="I36" s="14">
        <f t="shared" si="3"/>
        <v>9.9116506825039536</v>
      </c>
      <c r="J36" s="13">
        <v>12346636.20937</v>
      </c>
      <c r="K36" s="13">
        <v>21499114.35433</v>
      </c>
      <c r="L36" s="14">
        <f t="shared" si="4"/>
        <v>74.129325508222891</v>
      </c>
      <c r="M36" s="14">
        <f t="shared" si="5"/>
        <v>9.729061515192976</v>
      </c>
    </row>
    <row r="37" spans="1:13" ht="14.25" x14ac:dyDescent="0.2">
      <c r="A37" s="15" t="s">
        <v>38</v>
      </c>
      <c r="B37" s="13">
        <v>318070.36835</v>
      </c>
      <c r="C37" s="13">
        <v>397190.17567999999</v>
      </c>
      <c r="D37" s="14">
        <f t="shared" si="0"/>
        <v>24.874938127822613</v>
      </c>
      <c r="E37" s="14">
        <f t="shared" si="1"/>
        <v>1.850110152514201</v>
      </c>
      <c r="F37" s="13">
        <v>3405067.3592900001</v>
      </c>
      <c r="G37" s="13">
        <v>4194340.2561100004</v>
      </c>
      <c r="H37" s="14">
        <f t="shared" si="2"/>
        <v>23.17936221339756</v>
      </c>
      <c r="I37" s="14">
        <f t="shared" si="3"/>
        <v>2.0647416947823589</v>
      </c>
      <c r="J37" s="13">
        <v>3684771.7367699998</v>
      </c>
      <c r="K37" s="13">
        <v>4546605.6952099996</v>
      </c>
      <c r="L37" s="14">
        <f t="shared" si="4"/>
        <v>23.389073191151503</v>
      </c>
      <c r="M37" s="14">
        <f t="shared" si="5"/>
        <v>2.0574897070174374</v>
      </c>
    </row>
    <row r="38" spans="1:13" ht="14.25" x14ac:dyDescent="0.2">
      <c r="A38" s="12" t="s">
        <v>39</v>
      </c>
      <c r="B38" s="13">
        <v>314717.23525000003</v>
      </c>
      <c r="C38" s="13">
        <v>1282843.5012300001</v>
      </c>
      <c r="D38" s="14">
        <f t="shared" si="0"/>
        <v>307.6178097494265</v>
      </c>
      <c r="E38" s="14">
        <f t="shared" si="1"/>
        <v>5.975479583927676</v>
      </c>
      <c r="F38" s="13">
        <v>3476202.27868</v>
      </c>
      <c r="G38" s="13">
        <v>5854737.2218599999</v>
      </c>
      <c r="H38" s="14">
        <f t="shared" si="2"/>
        <v>68.423375640936186</v>
      </c>
      <c r="I38" s="14">
        <f t="shared" si="3"/>
        <v>2.8821028614354609</v>
      </c>
      <c r="J38" s="13">
        <v>3773831.7435300001</v>
      </c>
      <c r="K38" s="13">
        <v>6156485.6652600002</v>
      </c>
      <c r="L38" s="14">
        <f t="shared" si="4"/>
        <v>63.136199058553998</v>
      </c>
      <c r="M38" s="14">
        <f t="shared" si="5"/>
        <v>2.7860137291029785</v>
      </c>
    </row>
    <row r="39" spans="1:13" ht="14.25" x14ac:dyDescent="0.2">
      <c r="A39" s="12" t="s">
        <v>40</v>
      </c>
      <c r="B39" s="13">
        <v>191364.25755000001</v>
      </c>
      <c r="C39" s="13">
        <v>384528.78327999997</v>
      </c>
      <c r="D39" s="14">
        <f>(C39-B39)/B39*100</f>
        <v>100.94075466497685</v>
      </c>
      <c r="E39" s="14">
        <f t="shared" si="1"/>
        <v>1.7911334404540347</v>
      </c>
      <c r="F39" s="13">
        <v>1999305.7833400001</v>
      </c>
      <c r="G39" s="13">
        <v>2793973.8335199999</v>
      </c>
      <c r="H39" s="14">
        <f t="shared" si="2"/>
        <v>39.747199092899301</v>
      </c>
      <c r="I39" s="14">
        <f t="shared" si="3"/>
        <v>1.3753853802862186</v>
      </c>
      <c r="J39" s="13">
        <v>2287953.8354199999</v>
      </c>
      <c r="K39" s="13">
        <v>3073363.2654900001</v>
      </c>
      <c r="L39" s="14">
        <f t="shared" si="4"/>
        <v>34.328027861008941</v>
      </c>
      <c r="M39" s="14">
        <f t="shared" si="5"/>
        <v>1.3907986987596266</v>
      </c>
    </row>
    <row r="40" spans="1:13" ht="14.25" x14ac:dyDescent="0.2">
      <c r="A40" s="12" t="s">
        <v>41</v>
      </c>
      <c r="B40" s="13">
        <v>439230.06883</v>
      </c>
      <c r="C40" s="13">
        <v>561275.99820999999</v>
      </c>
      <c r="D40" s="14">
        <f>(C40-B40)/B40*100</f>
        <v>27.786332958738473</v>
      </c>
      <c r="E40" s="14">
        <f t="shared" si="1"/>
        <v>2.6144212174257762</v>
      </c>
      <c r="F40" s="13">
        <v>4174712.5614399998</v>
      </c>
      <c r="G40" s="13">
        <v>5626116.3803399997</v>
      </c>
      <c r="H40" s="14">
        <f t="shared" si="2"/>
        <v>34.766556919534636</v>
      </c>
      <c r="I40" s="14">
        <f t="shared" si="3"/>
        <v>2.769560016802163</v>
      </c>
      <c r="J40" s="13">
        <v>4565214.6555300001</v>
      </c>
      <c r="K40" s="13">
        <v>6114016.1443299996</v>
      </c>
      <c r="L40" s="14">
        <f t="shared" si="4"/>
        <v>33.926148180653094</v>
      </c>
      <c r="M40" s="14">
        <f t="shared" si="5"/>
        <v>2.7667948638586277</v>
      </c>
    </row>
    <row r="41" spans="1:13" ht="14.25" x14ac:dyDescent="0.2">
      <c r="A41" s="12" t="s">
        <v>42</v>
      </c>
      <c r="B41" s="13">
        <v>9082.3986800000002</v>
      </c>
      <c r="C41" s="13">
        <v>15224.8843</v>
      </c>
      <c r="D41" s="14">
        <f t="shared" si="0"/>
        <v>67.630653932051345</v>
      </c>
      <c r="E41" s="14">
        <f t="shared" si="1"/>
        <v>7.0917446450079483E-2</v>
      </c>
      <c r="F41" s="13">
        <v>90207.978470000002</v>
      </c>
      <c r="G41" s="13">
        <v>123895.42475000001</v>
      </c>
      <c r="H41" s="14">
        <f t="shared" si="2"/>
        <v>37.344198208812827</v>
      </c>
      <c r="I41" s="14">
        <f t="shared" si="3"/>
        <v>6.0989818101058302E-2</v>
      </c>
      <c r="J41" s="13">
        <v>109299.15936999999</v>
      </c>
      <c r="K41" s="13">
        <v>134094.65205999999</v>
      </c>
      <c r="L41" s="14">
        <f t="shared" si="4"/>
        <v>22.685895145874078</v>
      </c>
      <c r="M41" s="14">
        <f t="shared" si="5"/>
        <v>6.0682272639169636E-2</v>
      </c>
    </row>
    <row r="42" spans="1:13" ht="15.75" x14ac:dyDescent="0.25">
      <c r="A42" s="11" t="s">
        <v>43</v>
      </c>
      <c r="B42" s="9">
        <f>B43</f>
        <v>432334.80239000003</v>
      </c>
      <c r="C42" s="9">
        <f>C43</f>
        <v>548502.07602000004</v>
      </c>
      <c r="D42" s="10">
        <f t="shared" si="0"/>
        <v>26.869748395875838</v>
      </c>
      <c r="E42" s="10">
        <f t="shared" si="1"/>
        <v>2.5549203420814028</v>
      </c>
      <c r="F42" s="9">
        <f>F43</f>
        <v>3790999.9672699999</v>
      </c>
      <c r="G42" s="9">
        <f>G43</f>
        <v>5398731.3258600002</v>
      </c>
      <c r="H42" s="10">
        <f t="shared" si="2"/>
        <v>42.409163082841452</v>
      </c>
      <c r="I42" s="10">
        <f t="shared" si="3"/>
        <v>2.6576255112333089</v>
      </c>
      <c r="J42" s="9">
        <f>J43</f>
        <v>4159099.9516500002</v>
      </c>
      <c r="K42" s="9">
        <f>K43</f>
        <v>5877525.8023399999</v>
      </c>
      <c r="L42" s="10">
        <f t="shared" si="4"/>
        <v>41.317253027503341</v>
      </c>
      <c r="M42" s="10">
        <f t="shared" si="5"/>
        <v>2.6597751491369217</v>
      </c>
    </row>
    <row r="43" spans="1:13" ht="14.25" x14ac:dyDescent="0.2">
      <c r="A43" s="12" t="s">
        <v>44</v>
      </c>
      <c r="B43" s="13">
        <v>432334.80239000003</v>
      </c>
      <c r="C43" s="13">
        <v>548502.07602000004</v>
      </c>
      <c r="D43" s="14">
        <f t="shared" si="0"/>
        <v>26.869748395875838</v>
      </c>
      <c r="E43" s="14">
        <f t="shared" si="1"/>
        <v>2.5549203420814028</v>
      </c>
      <c r="F43" s="13">
        <v>3790999.9672699999</v>
      </c>
      <c r="G43" s="13">
        <v>5398731.3258600002</v>
      </c>
      <c r="H43" s="14">
        <f t="shared" si="2"/>
        <v>42.409163082841452</v>
      </c>
      <c r="I43" s="14">
        <f t="shared" si="3"/>
        <v>2.6576255112333089</v>
      </c>
      <c r="J43" s="13">
        <v>4159099.9516500002</v>
      </c>
      <c r="K43" s="13">
        <v>5877525.8023399999</v>
      </c>
      <c r="L43" s="14">
        <f t="shared" si="4"/>
        <v>41.317253027503341</v>
      </c>
      <c r="M43" s="14">
        <f t="shared" si="5"/>
        <v>2.6597751491369217</v>
      </c>
    </row>
    <row r="44" spans="1:13" ht="15.75" x14ac:dyDescent="0.25">
      <c r="A44" s="11" t="s">
        <v>45</v>
      </c>
      <c r="B44" s="9">
        <f>B8+B22+B42</f>
        <v>14913847.14445</v>
      </c>
      <c r="C44" s="9">
        <f>C8+C22+C42</f>
        <v>19878846.69142</v>
      </c>
      <c r="D44" s="10">
        <f t="shared" si="0"/>
        <v>33.291205809479294</v>
      </c>
      <c r="E44" s="10">
        <f t="shared" si="1"/>
        <v>92.59558351639609</v>
      </c>
      <c r="F44" s="16">
        <f>F8+F22+F42</f>
        <v>139802450.72821</v>
      </c>
      <c r="G44" s="16">
        <f>G8+G22+G42</f>
        <v>185972246.26254997</v>
      </c>
      <c r="H44" s="17">
        <f t="shared" si="2"/>
        <v>33.025025880339307</v>
      </c>
      <c r="I44" s="17">
        <f t="shared" si="3"/>
        <v>91.548283516402734</v>
      </c>
      <c r="J44" s="16">
        <f>J8+J22+J42</f>
        <v>153925291.62135002</v>
      </c>
      <c r="K44" s="16">
        <f>K8+K22+K42</f>
        <v>202314628.03961</v>
      </c>
      <c r="L44" s="17">
        <f t="shared" si="4"/>
        <v>31.436897671953602</v>
      </c>
      <c r="M44" s="17">
        <f t="shared" si="5"/>
        <v>91.554071911074914</v>
      </c>
    </row>
    <row r="45" spans="1:13" ht="30" x14ac:dyDescent="0.2">
      <c r="A45" s="18" t="s">
        <v>46</v>
      </c>
      <c r="B45" s="19">
        <f>B46-B44</f>
        <v>1174835.0865500011</v>
      </c>
      <c r="C45" s="19">
        <f>C46-C44</f>
        <v>1589614.2615800016</v>
      </c>
      <c r="D45" s="20">
        <f t="shared" si="0"/>
        <v>35.305310488132704</v>
      </c>
      <c r="E45" s="20">
        <f t="shared" si="1"/>
        <v>7.4044164836039119</v>
      </c>
      <c r="F45" s="19">
        <f>F46-F44</f>
        <v>11998169.843790025</v>
      </c>
      <c r="G45" s="19">
        <f>G46-G44</f>
        <v>17168915.012450069</v>
      </c>
      <c r="H45" s="21">
        <f t="shared" si="2"/>
        <v>43.09611579082874</v>
      </c>
      <c r="I45" s="20">
        <f t="shared" si="3"/>
        <v>8.4517164835972594</v>
      </c>
      <c r="J45" s="19">
        <f>J46-J44</f>
        <v>13262047.419649988</v>
      </c>
      <c r="K45" s="19">
        <f>K46-K44</f>
        <v>18663667.973390013</v>
      </c>
      <c r="L45" s="21">
        <f t="shared" si="4"/>
        <v>40.729914339897483</v>
      </c>
      <c r="M45" s="20">
        <f t="shared" si="5"/>
        <v>8.4459280889250969</v>
      </c>
    </row>
    <row r="46" spans="1:13" ht="20.25" x14ac:dyDescent="0.2">
      <c r="A46" s="22" t="s">
        <v>47</v>
      </c>
      <c r="B46" s="23">
        <v>16088682.231000001</v>
      </c>
      <c r="C46" s="23">
        <v>21468460.953000002</v>
      </c>
      <c r="D46" s="24">
        <f t="shared" si="0"/>
        <v>33.438280679284802</v>
      </c>
      <c r="E46" s="25">
        <f t="shared" si="1"/>
        <v>100</v>
      </c>
      <c r="F46" s="23">
        <v>151800620.57200003</v>
      </c>
      <c r="G46" s="23">
        <v>203141161.27500004</v>
      </c>
      <c r="H46" s="24">
        <f t="shared" si="2"/>
        <v>33.821034795209457</v>
      </c>
      <c r="I46" s="25">
        <f t="shared" si="3"/>
        <v>100</v>
      </c>
      <c r="J46" s="23">
        <v>167187339.04100001</v>
      </c>
      <c r="K46" s="23">
        <v>220978296.01300001</v>
      </c>
      <c r="L46" s="24">
        <f t="shared" si="4"/>
        <v>32.174061313822719</v>
      </c>
      <c r="M46" s="25">
        <f t="shared" si="5"/>
        <v>100</v>
      </c>
    </row>
  </sheetData>
  <mergeCells count="5">
    <mergeCell ref="B1:J1"/>
    <mergeCell ref="A5:M5"/>
    <mergeCell ref="B6:E6"/>
    <mergeCell ref="F6:I6"/>
    <mergeCell ref="J6:M6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Kahraman</dc:creator>
  <cp:lastModifiedBy>Hümeyra Kuzgun</cp:lastModifiedBy>
  <dcterms:created xsi:type="dcterms:W3CDTF">2021-12-02T09:04:35Z</dcterms:created>
  <dcterms:modified xsi:type="dcterms:W3CDTF">2021-12-23T12:01:42Z</dcterms:modified>
</cp:coreProperties>
</file>