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6ED5A711-D79D-4D47-AAB0-3A26E45FFB48}" xr6:coauthVersionLast="47" xr6:coauthVersionMax="47" xr10:uidLastSave="{00000000-0000-0000-0000-000000000000}"/>
  <bookViews>
    <workbookView xWindow="-120" yWindow="-120" windowWidth="29040" windowHeight="15840" xr2:uid="{BACCBE09-20CA-4D70-A4C6-667E3F18817E}"/>
  </bookViews>
  <sheets>
    <sheet name="SEKTOR_USD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9" i="1"/>
  <c r="K18" i="1"/>
  <c r="K20" i="1"/>
  <c r="K8" i="1"/>
  <c r="K23" i="1"/>
  <c r="K27" i="1"/>
  <c r="K29" i="1"/>
  <c r="K22" i="1"/>
  <c r="K42" i="1"/>
  <c r="K44" i="1"/>
  <c r="K45" i="1"/>
  <c r="M45" i="1"/>
  <c r="J9" i="1"/>
  <c r="J18" i="1"/>
  <c r="J20" i="1"/>
  <c r="J8" i="1"/>
  <c r="J23" i="1"/>
  <c r="J27" i="1"/>
  <c r="J29" i="1"/>
  <c r="J22" i="1"/>
  <c r="J42" i="1"/>
  <c r="J44" i="1"/>
  <c r="J45" i="1"/>
  <c r="L45" i="1"/>
  <c r="G9" i="1"/>
  <c r="G18" i="1"/>
  <c r="G20" i="1"/>
  <c r="G8" i="1"/>
  <c r="G23" i="1"/>
  <c r="G27" i="1"/>
  <c r="G29" i="1"/>
  <c r="G22" i="1"/>
  <c r="G42" i="1"/>
  <c r="G44" i="1"/>
  <c r="G45" i="1"/>
  <c r="I45" i="1"/>
  <c r="F9" i="1"/>
  <c r="F18" i="1"/>
  <c r="F20" i="1"/>
  <c r="F8" i="1"/>
  <c r="F23" i="1"/>
  <c r="F27" i="1"/>
  <c r="F29" i="1"/>
  <c r="F22" i="1"/>
  <c r="F42" i="1"/>
  <c r="F44" i="1"/>
  <c r="F45" i="1"/>
  <c r="H45" i="1"/>
  <c r="C9" i="1"/>
  <c r="C18" i="1"/>
  <c r="C20" i="1"/>
  <c r="C8" i="1"/>
  <c r="C23" i="1"/>
  <c r="C27" i="1"/>
  <c r="C29" i="1"/>
  <c r="C22" i="1"/>
  <c r="C42" i="1"/>
  <c r="C44" i="1"/>
  <c r="C45" i="1"/>
  <c r="E45" i="1"/>
  <c r="B9" i="1"/>
  <c r="B18" i="1"/>
  <c r="B20" i="1"/>
  <c r="B8" i="1"/>
  <c r="B23" i="1"/>
  <c r="B27" i="1"/>
  <c r="B29" i="1"/>
  <c r="B22" i="1"/>
  <c r="B42" i="1"/>
  <c r="B44" i="1"/>
  <c r="B45" i="1"/>
  <c r="D45" i="1"/>
  <c r="M44" i="1"/>
  <c r="L44" i="1"/>
  <c r="I44" i="1"/>
  <c r="H44" i="1"/>
  <c r="E44" i="1"/>
  <c r="D44" i="1"/>
  <c r="M43" i="1"/>
  <c r="L43" i="1"/>
  <c r="I43" i="1"/>
  <c r="H43" i="1"/>
  <c r="E43" i="1"/>
  <c r="D43" i="1"/>
  <c r="M42" i="1"/>
  <c r="L42" i="1"/>
  <c r="I42" i="1"/>
  <c r="H42" i="1"/>
  <c r="E42" i="1"/>
  <c r="D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M29" i="1"/>
  <c r="L29" i="1"/>
  <c r="I29" i="1"/>
  <c r="H29" i="1"/>
  <c r="E29" i="1"/>
  <c r="D29" i="1"/>
  <c r="M28" i="1"/>
  <c r="L28" i="1"/>
  <c r="I28" i="1"/>
  <c r="H28" i="1"/>
  <c r="E28" i="1"/>
  <c r="D28" i="1"/>
  <c r="M27" i="1"/>
  <c r="L27" i="1"/>
  <c r="I27" i="1"/>
  <c r="H27" i="1"/>
  <c r="E27" i="1"/>
  <c r="D27" i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M23" i="1"/>
  <c r="L23" i="1"/>
  <c r="I23" i="1"/>
  <c r="H23" i="1"/>
  <c r="E23" i="1"/>
  <c r="D23" i="1"/>
  <c r="M22" i="1"/>
  <c r="L22" i="1"/>
  <c r="I22" i="1"/>
  <c r="H22" i="1"/>
  <c r="E22" i="1"/>
  <c r="D22" i="1"/>
  <c r="M21" i="1"/>
  <c r="L21" i="1"/>
  <c r="I21" i="1"/>
  <c r="H21" i="1"/>
  <c r="E21" i="1"/>
  <c r="D21" i="1"/>
  <c r="M20" i="1"/>
  <c r="L20" i="1"/>
  <c r="I20" i="1"/>
  <c r="H20" i="1"/>
  <c r="E20" i="1"/>
  <c r="D20" i="1"/>
  <c r="M19" i="1"/>
  <c r="L19" i="1"/>
  <c r="I19" i="1"/>
  <c r="H19" i="1"/>
  <c r="E19" i="1"/>
  <c r="D19" i="1"/>
  <c r="M18" i="1"/>
  <c r="L18" i="1"/>
  <c r="I18" i="1"/>
  <c r="H18" i="1"/>
  <c r="E18" i="1"/>
  <c r="D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M9" i="1"/>
  <c r="L9" i="1"/>
  <c r="I9" i="1"/>
  <c r="H9" i="1"/>
  <c r="E9" i="1"/>
  <c r="D9" i="1"/>
  <c r="M8" i="1"/>
  <c r="L8" i="1"/>
  <c r="I8" i="1"/>
  <c r="H8" i="1"/>
  <c r="E8" i="1"/>
  <c r="D8" i="1"/>
</calcChain>
</file>

<file path=xl/sharedStrings.xml><?xml version="1.0" encoding="utf-8"?>
<sst xmlns="http://schemas.openxmlformats.org/spreadsheetml/2006/main" count="53" uniqueCount="49">
  <si>
    <t>1 - 31 MAYıS İHRACAT RAKAMLARI</t>
  </si>
  <si>
    <t xml:space="preserve">SEKTÖREL BAZDA İHRACAT RAKAMLARI -1.000 $ </t>
  </si>
  <si>
    <t>1 - 31 MAYıS</t>
  </si>
  <si>
    <t>1 OCAK  -  31 MAYıS</t>
  </si>
  <si>
    <t>SON 12 AYLIK</t>
  </si>
  <si>
    <t>SEKTÖRLER</t>
  </si>
  <si>
    <t>Değişim    ('21/'20)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</si>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</sst>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2" xr:uid="{F509EDCC-637F-4ADF-B244-93376F1F1D05}"/>
    <cellStyle name="Normal_MAYIS_2009_İHRACAT_RAKAMLARI" xfId="1" xr:uid="{BAE5917B-2CA7-4428-A72B-812D6AC2C1A9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64D5D245-8686-48CA-A8E7-946B3D07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349A-068E-442C-B4BF-5C0A7451ED68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I15" sqref="I15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"/>
      <c r="L1" s="2"/>
      <c r="M1" s="2"/>
    </row>
    <row r="5" spans="1:13" ht="26.25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3"/>
      <c r="B6" s="30" t="s">
        <v>2</v>
      </c>
      <c r="C6" s="30"/>
      <c r="D6" s="30"/>
      <c r="E6" s="30"/>
      <c r="F6" s="30" t="s">
        <v>3</v>
      </c>
      <c r="G6" s="30"/>
      <c r="H6" s="30"/>
      <c r="I6" s="30"/>
      <c r="J6" s="30" t="s">
        <v>4</v>
      </c>
      <c r="K6" s="30"/>
      <c r="L6" s="30"/>
      <c r="M6" s="30"/>
    </row>
    <row r="7" spans="1:13" ht="30" x14ac:dyDescent="0.25">
      <c r="A7" s="4" t="s">
        <v>5</v>
      </c>
      <c r="B7" s="5">
        <v>2020</v>
      </c>
      <c r="C7" s="6">
        <v>2021</v>
      </c>
      <c r="D7" s="7" t="s">
        <v>6</v>
      </c>
      <c r="E7" s="7" t="s">
        <v>48</v>
      </c>
      <c r="F7" s="5">
        <v>2020</v>
      </c>
      <c r="G7" s="6">
        <v>2021</v>
      </c>
      <c r="H7" s="7" t="s">
        <v>6</v>
      </c>
      <c r="I7" s="7" t="s">
        <v>48</v>
      </c>
      <c r="J7" s="5" t="s">
        <v>7</v>
      </c>
      <c r="K7" s="5" t="s">
        <v>8</v>
      </c>
      <c r="L7" s="7" t="s">
        <v>6</v>
      </c>
      <c r="M7" s="7" t="s">
        <v>48</v>
      </c>
    </row>
    <row r="8" spans="1:13" ht="16.5" x14ac:dyDescent="0.25">
      <c r="A8" s="8" t="s">
        <v>9</v>
      </c>
      <c r="B8" s="9">
        <f>B9+B18+B20</f>
        <v>1575498.4579800002</v>
      </c>
      <c r="C8" s="9">
        <f>C9+C18+C20</f>
        <v>2083736.36665</v>
      </c>
      <c r="D8" s="10">
        <f t="shared" ref="D8:D46" si="0">(C8-B8)/B8*100</f>
        <v>32.258864240440374</v>
      </c>
      <c r="E8" s="10">
        <f t="shared" ref="E8:E46" si="1">C8/C$46*100</f>
        <v>12.643870233753088</v>
      </c>
      <c r="F8" s="9">
        <f>F9+F18+F20</f>
        <v>9352578.6043699998</v>
      </c>
      <c r="G8" s="9">
        <f>G9+G18+G20</f>
        <v>11057201.935590001</v>
      </c>
      <c r="H8" s="10">
        <f t="shared" ref="H8:H46" si="2">(G8-F8)/F8*100</f>
        <v>18.226239022717376</v>
      </c>
      <c r="I8" s="10">
        <f t="shared" ref="I8:I46" si="3">G8/G$46*100</f>
        <v>12.974943654223337</v>
      </c>
      <c r="J8" s="9">
        <f>J9+J18+J20</f>
        <v>23147303.04696</v>
      </c>
      <c r="K8" s="9">
        <f>K9+K18+K20</f>
        <v>26050973.748090003</v>
      </c>
      <c r="L8" s="10">
        <f t="shared" ref="L8:L46" si="4">(K8-J8)/J8*100</f>
        <v>12.544315401406342</v>
      </c>
      <c r="M8" s="10">
        <f t="shared" ref="M8:M46" si="5">K8/K$46*100</f>
        <v>13.479262691327335</v>
      </c>
    </row>
    <row r="9" spans="1:13" ht="15.75" x14ac:dyDescent="0.25">
      <c r="A9" s="11" t="s">
        <v>10</v>
      </c>
      <c r="B9" s="9">
        <f>B10+B11+B12+B13+B14+B15+B16+B17</f>
        <v>1047868.41559</v>
      </c>
      <c r="C9" s="9">
        <f>C10+C11+C12+C13+C14+C15+C16+C17</f>
        <v>1313305.8532499999</v>
      </c>
      <c r="D9" s="10">
        <f t="shared" si="0"/>
        <v>25.331180300013717</v>
      </c>
      <c r="E9" s="10">
        <f t="shared" si="1"/>
        <v>7.9689873687895956</v>
      </c>
      <c r="F9" s="9">
        <f>F10+F11+F12+F13+F14+F15+F16+F17</f>
        <v>6377016.4012799999</v>
      </c>
      <c r="G9" s="9">
        <f>G10+G11+G12+G13+G14+G15+G16+G17</f>
        <v>7234816.7735700002</v>
      </c>
      <c r="H9" s="10">
        <f t="shared" si="2"/>
        <v>13.45143744836256</v>
      </c>
      <c r="I9" s="10">
        <f t="shared" si="3"/>
        <v>8.4896107109661614</v>
      </c>
      <c r="J9" s="9">
        <f>J10+J11+J12+J13+J14+J15+J16+J17</f>
        <v>15534199.119650001</v>
      </c>
      <c r="K9" s="9">
        <f>K10+K11+K12+K13+K14+K15+K16+K17</f>
        <v>17189903.741210002</v>
      </c>
      <c r="L9" s="10">
        <f t="shared" si="4"/>
        <v>10.658448554747933</v>
      </c>
      <c r="M9" s="10">
        <f t="shared" si="5"/>
        <v>8.8943787824203078</v>
      </c>
    </row>
    <row r="10" spans="1:13" ht="14.25" x14ac:dyDescent="0.2">
      <c r="A10" s="12" t="s">
        <v>11</v>
      </c>
      <c r="B10" s="13">
        <v>498475.42518999998</v>
      </c>
      <c r="C10" s="13">
        <v>617477.06692999997</v>
      </c>
      <c r="D10" s="14">
        <f t="shared" si="0"/>
        <v>23.873121066026691</v>
      </c>
      <c r="E10" s="14">
        <f t="shared" si="1"/>
        <v>3.7467791182879342</v>
      </c>
      <c r="F10" s="13">
        <v>2900238.6420800001</v>
      </c>
      <c r="G10" s="13">
        <v>3389509.0945299999</v>
      </c>
      <c r="H10" s="14">
        <f t="shared" si="2"/>
        <v>16.870006672937215</v>
      </c>
      <c r="I10" s="14">
        <f t="shared" si="3"/>
        <v>3.9773796095239398</v>
      </c>
      <c r="J10" s="13">
        <v>6787626.4727800004</v>
      </c>
      <c r="K10" s="13">
        <v>7781705.4409100004</v>
      </c>
      <c r="L10" s="14">
        <f t="shared" si="4"/>
        <v>14.645457762245663</v>
      </c>
      <c r="M10" s="14">
        <f t="shared" si="5"/>
        <v>4.0264004270568776</v>
      </c>
    </row>
    <row r="11" spans="1:13" ht="14.25" x14ac:dyDescent="0.2">
      <c r="A11" s="12" t="s">
        <v>12</v>
      </c>
      <c r="B11" s="13">
        <v>158686.86642999999</v>
      </c>
      <c r="C11" s="13">
        <v>201267.36111</v>
      </c>
      <c r="D11" s="14">
        <f t="shared" si="0"/>
        <v>26.833030129045447</v>
      </c>
      <c r="E11" s="14">
        <f t="shared" si="1"/>
        <v>1.2212669687461506</v>
      </c>
      <c r="F11" s="13">
        <v>913887.62014999997</v>
      </c>
      <c r="G11" s="13">
        <v>1177197.3406100001</v>
      </c>
      <c r="H11" s="14">
        <f t="shared" si="2"/>
        <v>28.812045885552322</v>
      </c>
      <c r="I11" s="14">
        <f t="shared" si="3"/>
        <v>1.381368383546782</v>
      </c>
      <c r="J11" s="13">
        <v>2411682.76082</v>
      </c>
      <c r="K11" s="13">
        <v>2993426.4270000001</v>
      </c>
      <c r="L11" s="14">
        <f t="shared" si="4"/>
        <v>24.121898436683299</v>
      </c>
      <c r="M11" s="14">
        <f t="shared" si="5"/>
        <v>1.5488550081415939</v>
      </c>
    </row>
    <row r="12" spans="1:13" ht="14.25" x14ac:dyDescent="0.2">
      <c r="A12" s="12" t="s">
        <v>13</v>
      </c>
      <c r="B12" s="13">
        <v>99998.845289999997</v>
      </c>
      <c r="C12" s="13">
        <v>144892.95775999999</v>
      </c>
      <c r="D12" s="14">
        <f t="shared" si="0"/>
        <v>44.894630872792149</v>
      </c>
      <c r="E12" s="14">
        <f t="shared" si="1"/>
        <v>0.87919363745971679</v>
      </c>
      <c r="F12" s="13">
        <v>664584.60874000005</v>
      </c>
      <c r="G12" s="13">
        <v>742584.97092999995</v>
      </c>
      <c r="H12" s="14">
        <f t="shared" si="2"/>
        <v>11.736709090793184</v>
      </c>
      <c r="I12" s="14">
        <f t="shared" si="3"/>
        <v>0.87137760641573303</v>
      </c>
      <c r="J12" s="13">
        <v>1573342.6271299999</v>
      </c>
      <c r="K12" s="13">
        <v>1761094.31287</v>
      </c>
      <c r="L12" s="14">
        <f t="shared" si="4"/>
        <v>11.933299365471703</v>
      </c>
      <c r="M12" s="14">
        <f t="shared" si="5"/>
        <v>0.91122324627568951</v>
      </c>
    </row>
    <row r="13" spans="1:13" ht="14.25" x14ac:dyDescent="0.2">
      <c r="A13" s="12" t="s">
        <v>14</v>
      </c>
      <c r="B13" s="13">
        <v>74239.044009999998</v>
      </c>
      <c r="C13" s="13">
        <v>105203.02776</v>
      </c>
      <c r="D13" s="14">
        <f t="shared" si="0"/>
        <v>41.708489330532259</v>
      </c>
      <c r="E13" s="14">
        <f t="shared" si="1"/>
        <v>0.63835975245461063</v>
      </c>
      <c r="F13" s="13">
        <v>514577.21081000002</v>
      </c>
      <c r="G13" s="13">
        <v>574057.23802000005</v>
      </c>
      <c r="H13" s="14">
        <f t="shared" si="2"/>
        <v>11.559009213869393</v>
      </c>
      <c r="I13" s="14">
        <f t="shared" si="3"/>
        <v>0.67362071896637921</v>
      </c>
      <c r="J13" s="13">
        <v>1350475.56914</v>
      </c>
      <c r="K13" s="13">
        <v>1457965.6128700001</v>
      </c>
      <c r="L13" s="14">
        <f t="shared" si="4"/>
        <v>7.959421568688656</v>
      </c>
      <c r="M13" s="14">
        <f t="shared" si="5"/>
        <v>0.75437876836514206</v>
      </c>
    </row>
    <row r="14" spans="1:13" ht="14.25" x14ac:dyDescent="0.2">
      <c r="A14" s="12" t="s">
        <v>15</v>
      </c>
      <c r="B14" s="13">
        <v>119975.59901000001</v>
      </c>
      <c r="C14" s="13">
        <v>148116.16407999999</v>
      </c>
      <c r="D14" s="14">
        <f t="shared" si="0"/>
        <v>23.455240317370247</v>
      </c>
      <c r="E14" s="14">
        <f t="shared" si="1"/>
        <v>0.89875167901379893</v>
      </c>
      <c r="F14" s="13">
        <v>870289.66365999996</v>
      </c>
      <c r="G14" s="13">
        <v>890481.02298999997</v>
      </c>
      <c r="H14" s="14">
        <f t="shared" si="2"/>
        <v>2.3200734391220181</v>
      </c>
      <c r="I14" s="14">
        <f t="shared" si="3"/>
        <v>1.0449244904591588</v>
      </c>
      <c r="J14" s="13">
        <v>2196756.7371299998</v>
      </c>
      <c r="K14" s="13">
        <v>1960422.85195</v>
      </c>
      <c r="L14" s="14">
        <f t="shared" si="4"/>
        <v>-10.758309337826965</v>
      </c>
      <c r="M14" s="14">
        <f t="shared" si="5"/>
        <v>1.0143595730064636</v>
      </c>
    </row>
    <row r="15" spans="1:13" ht="14.25" x14ac:dyDescent="0.2">
      <c r="A15" s="12" t="s">
        <v>16</v>
      </c>
      <c r="B15" s="13">
        <v>19919.669020000001</v>
      </c>
      <c r="C15" s="13">
        <v>19502.859820000001</v>
      </c>
      <c r="D15" s="14">
        <f t="shared" si="0"/>
        <v>-2.0924504296808828</v>
      </c>
      <c r="E15" s="14">
        <f t="shared" si="1"/>
        <v>0.11834108800798047</v>
      </c>
      <c r="F15" s="13">
        <v>121816.25444</v>
      </c>
      <c r="G15" s="13">
        <v>113148.30704</v>
      </c>
      <c r="H15" s="14">
        <f t="shared" si="2"/>
        <v>-7.1155917901492849</v>
      </c>
      <c r="I15" s="14">
        <f t="shared" si="3"/>
        <v>0.13277255104561186</v>
      </c>
      <c r="J15" s="13">
        <v>262827.83769999997</v>
      </c>
      <c r="K15" s="13">
        <v>262458.86634000001</v>
      </c>
      <c r="L15" s="14">
        <f t="shared" si="4"/>
        <v>-0.14038519025565413</v>
      </c>
      <c r="M15" s="14">
        <f t="shared" si="5"/>
        <v>0.13580114276243549</v>
      </c>
    </row>
    <row r="16" spans="1:13" ht="14.25" x14ac:dyDescent="0.2">
      <c r="A16" s="12" t="s">
        <v>17</v>
      </c>
      <c r="B16" s="13">
        <v>69658.718049999996</v>
      </c>
      <c r="C16" s="13">
        <v>62161.215640000002</v>
      </c>
      <c r="D16" s="14">
        <f t="shared" si="0"/>
        <v>-10.763193208089758</v>
      </c>
      <c r="E16" s="14">
        <f t="shared" si="1"/>
        <v>0.37718703608752557</v>
      </c>
      <c r="F16" s="13">
        <v>341676.98858</v>
      </c>
      <c r="G16" s="13">
        <v>272129.54936</v>
      </c>
      <c r="H16" s="14">
        <f t="shared" si="2"/>
        <v>-20.354733138171586</v>
      </c>
      <c r="I16" s="14">
        <f t="shared" si="3"/>
        <v>0.31932722131358859</v>
      </c>
      <c r="J16" s="13">
        <v>855051.53527999995</v>
      </c>
      <c r="K16" s="13">
        <v>840958.84154000005</v>
      </c>
      <c r="L16" s="14">
        <f t="shared" si="4"/>
        <v>-1.6481689300031521</v>
      </c>
      <c r="M16" s="14">
        <f t="shared" si="5"/>
        <v>0.43512788609458686</v>
      </c>
    </row>
    <row r="17" spans="1:13" ht="14.25" x14ac:dyDescent="0.2">
      <c r="A17" s="12" t="s">
        <v>18</v>
      </c>
      <c r="B17" s="13">
        <v>6914.2485900000001</v>
      </c>
      <c r="C17" s="13">
        <v>14685.200150000001</v>
      </c>
      <c r="D17" s="14">
        <f t="shared" si="0"/>
        <v>112.39039873745702</v>
      </c>
      <c r="E17" s="14">
        <f t="shared" si="1"/>
        <v>8.9108088731879032E-2</v>
      </c>
      <c r="F17" s="13">
        <v>49945.412819999998</v>
      </c>
      <c r="G17" s="13">
        <v>75709.250090000001</v>
      </c>
      <c r="H17" s="14">
        <f t="shared" si="2"/>
        <v>51.583991032071729</v>
      </c>
      <c r="I17" s="14">
        <f t="shared" si="3"/>
        <v>8.8840129694966755E-2</v>
      </c>
      <c r="J17" s="13">
        <v>96435.579670000006</v>
      </c>
      <c r="K17" s="13">
        <v>131871.38772999999</v>
      </c>
      <c r="L17" s="14">
        <f t="shared" si="4"/>
        <v>36.745574798492811</v>
      </c>
      <c r="M17" s="14">
        <f t="shared" si="5"/>
        <v>6.8232730717517787E-2</v>
      </c>
    </row>
    <row r="18" spans="1:13" ht="15.75" x14ac:dyDescent="0.25">
      <c r="A18" s="11" t="s">
        <v>19</v>
      </c>
      <c r="B18" s="9">
        <f>B19</f>
        <v>160819.64772000001</v>
      </c>
      <c r="C18" s="9">
        <f>C19</f>
        <v>266195.84422000003</v>
      </c>
      <c r="D18" s="10">
        <f t="shared" si="0"/>
        <v>65.524454252920933</v>
      </c>
      <c r="E18" s="10">
        <f t="shared" si="1"/>
        <v>1.6152454624061223</v>
      </c>
      <c r="F18" s="9">
        <f>F19</f>
        <v>944323.80047000002</v>
      </c>
      <c r="G18" s="9">
        <f>G19</f>
        <v>1221159.60106</v>
      </c>
      <c r="H18" s="10">
        <f t="shared" si="2"/>
        <v>29.315770761280806</v>
      </c>
      <c r="I18" s="10">
        <f t="shared" si="3"/>
        <v>1.4329553813762292</v>
      </c>
      <c r="J18" s="9">
        <f>J19</f>
        <v>2331564.7947999998</v>
      </c>
      <c r="K18" s="9">
        <f>K19</f>
        <v>2726718.6598</v>
      </c>
      <c r="L18" s="10">
        <f t="shared" si="4"/>
        <v>16.948011304738213</v>
      </c>
      <c r="M18" s="10">
        <f t="shared" si="5"/>
        <v>1.4108554043390775</v>
      </c>
    </row>
    <row r="19" spans="1:13" ht="14.25" x14ac:dyDescent="0.2">
      <c r="A19" s="12" t="s">
        <v>20</v>
      </c>
      <c r="B19" s="13">
        <v>160819.64772000001</v>
      </c>
      <c r="C19" s="13">
        <v>266195.84422000003</v>
      </c>
      <c r="D19" s="14">
        <f t="shared" si="0"/>
        <v>65.524454252920933</v>
      </c>
      <c r="E19" s="14">
        <f t="shared" si="1"/>
        <v>1.6152454624061223</v>
      </c>
      <c r="F19" s="13">
        <v>944323.80047000002</v>
      </c>
      <c r="G19" s="13">
        <v>1221159.60106</v>
      </c>
      <c r="H19" s="14">
        <f t="shared" si="2"/>
        <v>29.315770761280806</v>
      </c>
      <c r="I19" s="14">
        <f t="shared" si="3"/>
        <v>1.4329553813762292</v>
      </c>
      <c r="J19" s="13">
        <v>2331564.7947999998</v>
      </c>
      <c r="K19" s="13">
        <v>2726718.6598</v>
      </c>
      <c r="L19" s="14">
        <f t="shared" si="4"/>
        <v>16.948011304738213</v>
      </c>
      <c r="M19" s="14">
        <f t="shared" si="5"/>
        <v>1.4108554043390775</v>
      </c>
    </row>
    <row r="20" spans="1:13" ht="15.75" x14ac:dyDescent="0.25">
      <c r="A20" s="11" t="s">
        <v>21</v>
      </c>
      <c r="B20" s="9">
        <f>B21</f>
        <v>366810.39467000001</v>
      </c>
      <c r="C20" s="9">
        <f>C21</f>
        <v>504234.66918000003</v>
      </c>
      <c r="D20" s="10">
        <f t="shared" si="0"/>
        <v>37.464661990735948</v>
      </c>
      <c r="E20" s="10">
        <f t="shared" si="1"/>
        <v>3.0596374025573705</v>
      </c>
      <c r="F20" s="9">
        <f>F21</f>
        <v>2031238.4026200001</v>
      </c>
      <c r="G20" s="9">
        <f>G21</f>
        <v>2601225.5609599999</v>
      </c>
      <c r="H20" s="10">
        <f t="shared" si="2"/>
        <v>28.061066470818979</v>
      </c>
      <c r="I20" s="10">
        <f t="shared" si="3"/>
        <v>3.052377561880947</v>
      </c>
      <c r="J20" s="9">
        <f>J21</f>
        <v>5281539.1325099999</v>
      </c>
      <c r="K20" s="9">
        <f>K21</f>
        <v>6134351.3470799997</v>
      </c>
      <c r="L20" s="10">
        <f t="shared" si="4"/>
        <v>16.14703958777087</v>
      </c>
      <c r="M20" s="10">
        <f t="shared" si="5"/>
        <v>3.1740285045679495</v>
      </c>
    </row>
    <row r="21" spans="1:13" ht="14.25" x14ac:dyDescent="0.2">
      <c r="A21" s="12" t="s">
        <v>22</v>
      </c>
      <c r="B21" s="13">
        <v>366810.39467000001</v>
      </c>
      <c r="C21" s="13">
        <v>504234.66918000003</v>
      </c>
      <c r="D21" s="14">
        <f t="shared" si="0"/>
        <v>37.464661990735948</v>
      </c>
      <c r="E21" s="14">
        <f t="shared" si="1"/>
        <v>3.0596374025573705</v>
      </c>
      <c r="F21" s="13">
        <v>2031238.4026200001</v>
      </c>
      <c r="G21" s="13">
        <v>2601225.5609599999</v>
      </c>
      <c r="H21" s="14">
        <f t="shared" si="2"/>
        <v>28.061066470818979</v>
      </c>
      <c r="I21" s="14">
        <f t="shared" si="3"/>
        <v>3.052377561880947</v>
      </c>
      <c r="J21" s="13">
        <v>5281539.1325099999</v>
      </c>
      <c r="K21" s="13">
        <v>6134351.3470799997</v>
      </c>
      <c r="L21" s="14">
        <f t="shared" si="4"/>
        <v>16.14703958777087</v>
      </c>
      <c r="M21" s="14">
        <f t="shared" si="5"/>
        <v>3.1740285045679495</v>
      </c>
    </row>
    <row r="22" spans="1:13" ht="16.5" x14ac:dyDescent="0.25">
      <c r="A22" s="8" t="s">
        <v>23</v>
      </c>
      <c r="B22" s="9">
        <f>B23+B27+B29</f>
        <v>7112980.5931299999</v>
      </c>
      <c r="C22" s="9">
        <f>C23+C27+C29</f>
        <v>12616181.452800002</v>
      </c>
      <c r="D22" s="10">
        <f t="shared" si="0"/>
        <v>77.368422247422032</v>
      </c>
      <c r="E22" s="10">
        <f t="shared" si="1"/>
        <v>76.553523606798706</v>
      </c>
      <c r="F22" s="9">
        <f>F23+F27+F29</f>
        <v>45525927.091570005</v>
      </c>
      <c r="G22" s="9">
        <f>G23+G27+G29</f>
        <v>63934542.66031</v>
      </c>
      <c r="H22" s="10">
        <f t="shared" si="2"/>
        <v>40.435454574518047</v>
      </c>
      <c r="I22" s="10">
        <f t="shared" si="3"/>
        <v>75.023237651650675</v>
      </c>
      <c r="J22" s="9">
        <f>J23+J27+J29</f>
        <v>124666072.99417999</v>
      </c>
      <c r="K22" s="9">
        <f>K23+K27+K29</f>
        <v>145950827.84830999</v>
      </c>
      <c r="L22" s="10">
        <f t="shared" si="4"/>
        <v>17.073414075635217</v>
      </c>
      <c r="M22" s="10">
        <f t="shared" si="5"/>
        <v>75.517697250311116</v>
      </c>
    </row>
    <row r="23" spans="1:13" ht="15.75" x14ac:dyDescent="0.25">
      <c r="A23" s="11" t="s">
        <v>24</v>
      </c>
      <c r="B23" s="9">
        <f>B24+B25+B26</f>
        <v>547350.62176999997</v>
      </c>
      <c r="C23" s="9">
        <f>C24+C25+C26</f>
        <v>1091655.3679899999</v>
      </c>
      <c r="D23" s="10">
        <f>(C23-B23)/B23*100</f>
        <v>99.443523871380577</v>
      </c>
      <c r="E23" s="10">
        <f t="shared" si="1"/>
        <v>6.6240379703292609</v>
      </c>
      <c r="F23" s="9">
        <f>F24+F25+F26</f>
        <v>3959114.8097100002</v>
      </c>
      <c r="G23" s="9">
        <f>G24+G25+G26</f>
        <v>5927926.3116800003</v>
      </c>
      <c r="H23" s="10">
        <f t="shared" si="2"/>
        <v>49.728578144320416</v>
      </c>
      <c r="I23" s="10">
        <f t="shared" si="3"/>
        <v>6.956055458557735</v>
      </c>
      <c r="J23" s="9">
        <f>J24+J25+J26</f>
        <v>10772258.028689999</v>
      </c>
      <c r="K23" s="9">
        <f>K24+K25+K26</f>
        <v>13187927.28373</v>
      </c>
      <c r="L23" s="10">
        <f t="shared" si="4"/>
        <v>22.424910808915776</v>
      </c>
      <c r="M23" s="10">
        <f t="shared" si="5"/>
        <v>6.823681062000718</v>
      </c>
    </row>
    <row r="24" spans="1:13" ht="14.25" x14ac:dyDescent="0.2">
      <c r="A24" s="12" t="s">
        <v>25</v>
      </c>
      <c r="B24" s="13">
        <v>368572.67878999998</v>
      </c>
      <c r="C24" s="13">
        <v>745068.74586999998</v>
      </c>
      <c r="D24" s="14">
        <f t="shared" si="0"/>
        <v>102.1497492206997</v>
      </c>
      <c r="E24" s="14">
        <f t="shared" si="1"/>
        <v>4.520990605520196</v>
      </c>
      <c r="F24" s="13">
        <v>2578241.4947500001</v>
      </c>
      <c r="G24" s="13">
        <v>3967675.0018000002</v>
      </c>
      <c r="H24" s="14">
        <f t="shared" si="2"/>
        <v>53.890743356635298</v>
      </c>
      <c r="I24" s="14">
        <f t="shared" si="3"/>
        <v>4.6558215981318734</v>
      </c>
      <c r="J24" s="13">
        <v>6977606.7501400001</v>
      </c>
      <c r="K24" s="13">
        <v>8673194.2993100006</v>
      </c>
      <c r="L24" s="14">
        <f t="shared" si="4"/>
        <v>24.300417175788532</v>
      </c>
      <c r="M24" s="14">
        <f t="shared" si="5"/>
        <v>4.4876734921240198</v>
      </c>
    </row>
    <row r="25" spans="1:13" ht="14.25" x14ac:dyDescent="0.2">
      <c r="A25" s="12" t="s">
        <v>26</v>
      </c>
      <c r="B25" s="13">
        <v>61556.372819999997</v>
      </c>
      <c r="C25" s="13">
        <v>101033.45239000001</v>
      </c>
      <c r="D25" s="14">
        <f t="shared" si="0"/>
        <v>64.13158826858897</v>
      </c>
      <c r="E25" s="14">
        <f t="shared" si="1"/>
        <v>0.61305925343184353</v>
      </c>
      <c r="F25" s="13">
        <v>529982.03754000005</v>
      </c>
      <c r="G25" s="13">
        <v>640593.13621999999</v>
      </c>
      <c r="H25" s="14">
        <f t="shared" si="2"/>
        <v>20.870725957698451</v>
      </c>
      <c r="I25" s="14">
        <f t="shared" si="3"/>
        <v>0.75169648670192379</v>
      </c>
      <c r="J25" s="13">
        <v>1452097.5518700001</v>
      </c>
      <c r="K25" s="13">
        <v>1442395.3469700001</v>
      </c>
      <c r="L25" s="14">
        <f t="shared" si="4"/>
        <v>-0.66815104036953898</v>
      </c>
      <c r="M25" s="14">
        <f t="shared" si="5"/>
        <v>0.74632242059598031</v>
      </c>
    </row>
    <row r="26" spans="1:13" ht="14.25" x14ac:dyDescent="0.2">
      <c r="A26" s="12" t="s">
        <v>27</v>
      </c>
      <c r="B26" s="13">
        <v>117221.57016</v>
      </c>
      <c r="C26" s="13">
        <v>245553.16972999999</v>
      </c>
      <c r="D26" s="14">
        <f t="shared" si="0"/>
        <v>109.47780292896223</v>
      </c>
      <c r="E26" s="14">
        <f t="shared" si="1"/>
        <v>1.4899881113772213</v>
      </c>
      <c r="F26" s="13">
        <v>850891.27742000006</v>
      </c>
      <c r="G26" s="13">
        <v>1319658.1736600001</v>
      </c>
      <c r="H26" s="14">
        <f t="shared" si="2"/>
        <v>55.091280011866509</v>
      </c>
      <c r="I26" s="14">
        <f t="shared" si="3"/>
        <v>1.5485373737239374</v>
      </c>
      <c r="J26" s="13">
        <v>2342553.7266799998</v>
      </c>
      <c r="K26" s="13">
        <v>3072337.6374499998</v>
      </c>
      <c r="L26" s="14">
        <f t="shared" si="4"/>
        <v>31.153347838228289</v>
      </c>
      <c r="M26" s="14">
        <f t="shared" si="5"/>
        <v>1.5896851492807191</v>
      </c>
    </row>
    <row r="27" spans="1:13" ht="15.75" x14ac:dyDescent="0.25">
      <c r="A27" s="11" t="s">
        <v>28</v>
      </c>
      <c r="B27" s="9">
        <f>B28</f>
        <v>1180662.15961</v>
      </c>
      <c r="C27" s="9">
        <f>C28</f>
        <v>2130882.6774200001</v>
      </c>
      <c r="D27" s="10">
        <f t="shared" si="0"/>
        <v>80.481999874026627</v>
      </c>
      <c r="E27" s="10">
        <f t="shared" si="1"/>
        <v>12.929948571165054</v>
      </c>
      <c r="F27" s="9">
        <f>F28</f>
        <v>7114870.6913299998</v>
      </c>
      <c r="G27" s="9">
        <f>G28</f>
        <v>9597643.4949099999</v>
      </c>
      <c r="H27" s="10">
        <f t="shared" si="2"/>
        <v>34.895543591613603</v>
      </c>
      <c r="I27" s="10">
        <f t="shared" si="3"/>
        <v>11.262241956435398</v>
      </c>
      <c r="J27" s="9">
        <f>J28</f>
        <v>18984611.329890002</v>
      </c>
      <c r="K27" s="9">
        <f>K28</f>
        <v>20740193.131669998</v>
      </c>
      <c r="L27" s="10">
        <f t="shared" si="4"/>
        <v>9.2473939617396876</v>
      </c>
      <c r="M27" s="10">
        <f t="shared" si="5"/>
        <v>10.731365137978372</v>
      </c>
    </row>
    <row r="28" spans="1:13" ht="14.25" x14ac:dyDescent="0.2">
      <c r="A28" s="12" t="s">
        <v>29</v>
      </c>
      <c r="B28" s="13">
        <v>1180662.15961</v>
      </c>
      <c r="C28" s="13">
        <v>2130882.6774200001</v>
      </c>
      <c r="D28" s="14">
        <f t="shared" si="0"/>
        <v>80.481999874026627</v>
      </c>
      <c r="E28" s="14">
        <f t="shared" si="1"/>
        <v>12.929948571165054</v>
      </c>
      <c r="F28" s="13">
        <v>7114870.6913299998</v>
      </c>
      <c r="G28" s="13">
        <v>9597643.4949099999</v>
      </c>
      <c r="H28" s="14">
        <f t="shared" si="2"/>
        <v>34.895543591613603</v>
      </c>
      <c r="I28" s="14">
        <f t="shared" si="3"/>
        <v>11.262241956435398</v>
      </c>
      <c r="J28" s="13">
        <v>18984611.329890002</v>
      </c>
      <c r="K28" s="13">
        <v>20740193.131669998</v>
      </c>
      <c r="L28" s="14">
        <f t="shared" si="4"/>
        <v>9.2473939617396876</v>
      </c>
      <c r="M28" s="14">
        <f t="shared" si="5"/>
        <v>10.731365137978372</v>
      </c>
    </row>
    <row r="29" spans="1:13" ht="15.75" x14ac:dyDescent="0.25">
      <c r="A29" s="11" t="s">
        <v>30</v>
      </c>
      <c r="B29" s="9">
        <f>B30+B31+B32+B33+B34+B35+B36+B37+B38+B39+B40+B41</f>
        <v>5384967.8117499994</v>
      </c>
      <c r="C29" s="9">
        <f>C30+C31+C32+C33+C34+C35+C36+C37+C38+C39+C40+C41</f>
        <v>9393643.4073900022</v>
      </c>
      <c r="D29" s="10">
        <f t="shared" si="0"/>
        <v>74.441960208064245</v>
      </c>
      <c r="E29" s="10">
        <f t="shared" si="1"/>
        <v>56.999537065304395</v>
      </c>
      <c r="F29" s="9">
        <f>F30+F31+F32+F33+F34+F35+F36+F37+F38+F39+F40+F41</f>
        <v>34451941.590530001</v>
      </c>
      <c r="G29" s="9">
        <f>G30+G31+G32+G33+G34+G35+G36+G37+G38+G39+G40+G41</f>
        <v>48408972.853720002</v>
      </c>
      <c r="H29" s="10">
        <f t="shared" si="2"/>
        <v>40.511595628115337</v>
      </c>
      <c r="I29" s="10">
        <f t="shared" si="3"/>
        <v>56.804940236657544</v>
      </c>
      <c r="J29" s="9">
        <f>J30+J31+J32+J33+J34+J35+J36+J37+J38+J39+J40+J41</f>
        <v>94909203.635599986</v>
      </c>
      <c r="K29" s="9">
        <f>K30+K31+K32+K33+K34+K35+K36+K37+K38+K39+K40+K41</f>
        <v>112022707.43291001</v>
      </c>
      <c r="L29" s="10">
        <f t="shared" si="4"/>
        <v>18.031448101721118</v>
      </c>
      <c r="M29" s="10">
        <f t="shared" si="5"/>
        <v>57.962651050332035</v>
      </c>
    </row>
    <row r="30" spans="1:13" ht="14.25" x14ac:dyDescent="0.2">
      <c r="A30" s="12" t="s">
        <v>31</v>
      </c>
      <c r="B30" s="13">
        <v>835979.35548999999</v>
      </c>
      <c r="C30" s="13">
        <v>1303735.9778799999</v>
      </c>
      <c r="D30" s="14">
        <f t="shared" si="0"/>
        <v>55.95313081814438</v>
      </c>
      <c r="E30" s="14">
        <f t="shared" si="1"/>
        <v>7.9109184766456249</v>
      </c>
      <c r="F30" s="13">
        <v>5626265.8945899997</v>
      </c>
      <c r="G30" s="13">
        <v>7634816.0322899995</v>
      </c>
      <c r="H30" s="14">
        <f t="shared" si="2"/>
        <v>35.699523899703074</v>
      </c>
      <c r="I30" s="14">
        <f t="shared" si="3"/>
        <v>8.9589851398547271</v>
      </c>
      <c r="J30" s="13">
        <v>15696259.29425</v>
      </c>
      <c r="K30" s="13">
        <v>19127988.65095</v>
      </c>
      <c r="L30" s="14">
        <f t="shared" si="4"/>
        <v>21.863357965532224</v>
      </c>
      <c r="M30" s="14">
        <f t="shared" si="5"/>
        <v>9.8971802849322117</v>
      </c>
    </row>
    <row r="31" spans="1:13" ht="14.25" x14ac:dyDescent="0.2">
      <c r="A31" s="12" t="s">
        <v>32</v>
      </c>
      <c r="B31" s="13">
        <v>1202350.3807000001</v>
      </c>
      <c r="C31" s="13">
        <v>1881518.2286</v>
      </c>
      <c r="D31" s="14">
        <f t="shared" si="0"/>
        <v>56.486682983756623</v>
      </c>
      <c r="E31" s="14">
        <f t="shared" si="1"/>
        <v>11.416834060973738</v>
      </c>
      <c r="F31" s="13">
        <v>8775406.4304600004</v>
      </c>
      <c r="G31" s="13">
        <v>12033047.65925</v>
      </c>
      <c r="H31" s="14">
        <f t="shared" si="2"/>
        <v>37.122397174477499</v>
      </c>
      <c r="I31" s="14">
        <f t="shared" si="3"/>
        <v>14.120038349378481</v>
      </c>
      <c r="J31" s="13">
        <v>26237411.40436</v>
      </c>
      <c r="K31" s="13">
        <v>28803071.219209999</v>
      </c>
      <c r="L31" s="14">
        <f t="shared" si="4"/>
        <v>9.7786316466557004</v>
      </c>
      <c r="M31" s="14">
        <f t="shared" si="5"/>
        <v>14.903249568903606</v>
      </c>
    </row>
    <row r="32" spans="1:13" ht="14.25" x14ac:dyDescent="0.2">
      <c r="A32" s="12" t="s">
        <v>33</v>
      </c>
      <c r="B32" s="13">
        <v>58162.571049999999</v>
      </c>
      <c r="C32" s="13">
        <v>136103.22236000001</v>
      </c>
      <c r="D32" s="14">
        <f t="shared" si="0"/>
        <v>134.0048245855528</v>
      </c>
      <c r="E32" s="14">
        <f t="shared" si="1"/>
        <v>0.82585854403554337</v>
      </c>
      <c r="F32" s="13">
        <v>412225.75784999999</v>
      </c>
      <c r="G32" s="13">
        <v>457094.85674999998</v>
      </c>
      <c r="H32" s="14">
        <f t="shared" si="2"/>
        <v>10.88459370758847</v>
      </c>
      <c r="I32" s="14">
        <f t="shared" si="3"/>
        <v>0.53637258734300919</v>
      </c>
      <c r="J32" s="13">
        <v>1018891.64383</v>
      </c>
      <c r="K32" s="13">
        <v>1419875.4538</v>
      </c>
      <c r="L32" s="14">
        <f t="shared" si="4"/>
        <v>39.354902201642098</v>
      </c>
      <c r="M32" s="14">
        <f t="shared" si="5"/>
        <v>0.73467020526021709</v>
      </c>
    </row>
    <row r="33" spans="1:13" ht="14.25" x14ac:dyDescent="0.2">
      <c r="A33" s="12" t="s">
        <v>34</v>
      </c>
      <c r="B33" s="13">
        <v>668904.78333999997</v>
      </c>
      <c r="C33" s="13">
        <v>1107067.0317800001</v>
      </c>
      <c r="D33" s="14">
        <f t="shared" si="0"/>
        <v>65.504427439156927</v>
      </c>
      <c r="E33" s="14">
        <f t="shared" si="1"/>
        <v>6.7175541560453427</v>
      </c>
      <c r="F33" s="13">
        <v>3802315.8563799998</v>
      </c>
      <c r="G33" s="13">
        <v>5579679.6038499996</v>
      </c>
      <c r="H33" s="14">
        <f t="shared" si="2"/>
        <v>46.744242577525938</v>
      </c>
      <c r="I33" s="14">
        <f t="shared" si="3"/>
        <v>6.5474094522548807</v>
      </c>
      <c r="J33" s="13">
        <v>10380871.03083</v>
      </c>
      <c r="K33" s="13">
        <v>12825655.0023</v>
      </c>
      <c r="L33" s="14">
        <f t="shared" si="4"/>
        <v>23.550855840605973</v>
      </c>
      <c r="M33" s="14">
        <f t="shared" si="5"/>
        <v>6.6362345851664521</v>
      </c>
    </row>
    <row r="34" spans="1:13" ht="14.25" x14ac:dyDescent="0.2">
      <c r="A34" s="12" t="s">
        <v>35</v>
      </c>
      <c r="B34" s="13">
        <v>430827.64545000001</v>
      </c>
      <c r="C34" s="13">
        <v>736195.70467000001</v>
      </c>
      <c r="D34" s="14">
        <f t="shared" si="0"/>
        <v>70.879402110104309</v>
      </c>
      <c r="E34" s="14">
        <f t="shared" si="1"/>
        <v>4.4671500221781155</v>
      </c>
      <c r="F34" s="13">
        <v>2768941.5471600001</v>
      </c>
      <c r="G34" s="13">
        <v>3678061.8921699999</v>
      </c>
      <c r="H34" s="14">
        <f t="shared" si="2"/>
        <v>32.832774889829317</v>
      </c>
      <c r="I34" s="14">
        <f t="shared" si="3"/>
        <v>4.315978498506583</v>
      </c>
      <c r="J34" s="13">
        <v>7277004.0834400002</v>
      </c>
      <c r="K34" s="13">
        <v>8449151.4255100004</v>
      </c>
      <c r="L34" s="14">
        <f t="shared" si="4"/>
        <v>16.107553721694494</v>
      </c>
      <c r="M34" s="14">
        <f t="shared" si="5"/>
        <v>4.3717495048184967</v>
      </c>
    </row>
    <row r="35" spans="1:13" ht="14.25" x14ac:dyDescent="0.2">
      <c r="A35" s="12" t="s">
        <v>36</v>
      </c>
      <c r="B35" s="13">
        <v>497665.28460000001</v>
      </c>
      <c r="C35" s="13">
        <v>938845.65822999994</v>
      </c>
      <c r="D35" s="14">
        <f t="shared" si="0"/>
        <v>88.650019859150916</v>
      </c>
      <c r="E35" s="14">
        <f t="shared" si="1"/>
        <v>5.6968064013140607</v>
      </c>
      <c r="F35" s="13">
        <v>3078102.2722999998</v>
      </c>
      <c r="G35" s="13">
        <v>4559517.4744499996</v>
      </c>
      <c r="H35" s="14">
        <f t="shared" si="2"/>
        <v>48.127549740024271</v>
      </c>
      <c r="I35" s="14">
        <f t="shared" si="3"/>
        <v>5.3503121916420673</v>
      </c>
      <c r="J35" s="13">
        <v>7646700.1297199996</v>
      </c>
      <c r="K35" s="13">
        <v>9734069.3074699994</v>
      </c>
      <c r="L35" s="14">
        <f t="shared" si="4"/>
        <v>27.297646597087539</v>
      </c>
      <c r="M35" s="14">
        <f t="shared" si="5"/>
        <v>5.0365901297871734</v>
      </c>
    </row>
    <row r="36" spans="1:13" ht="14.25" x14ac:dyDescent="0.2">
      <c r="A36" s="12" t="s">
        <v>37</v>
      </c>
      <c r="B36" s="13">
        <v>813839.48707000003</v>
      </c>
      <c r="C36" s="13">
        <v>1744969.20737</v>
      </c>
      <c r="D36" s="14">
        <f t="shared" si="0"/>
        <v>114.41196146088591</v>
      </c>
      <c r="E36" s="14">
        <f t="shared" si="1"/>
        <v>10.588270461177375</v>
      </c>
      <c r="F36" s="13">
        <v>4824453.7120399997</v>
      </c>
      <c r="G36" s="13">
        <v>7182551.7516200002</v>
      </c>
      <c r="H36" s="14">
        <f t="shared" si="2"/>
        <v>48.878032215234768</v>
      </c>
      <c r="I36" s="14">
        <f t="shared" si="3"/>
        <v>8.4282809352382451</v>
      </c>
      <c r="J36" s="13">
        <v>12354624.61853</v>
      </c>
      <c r="K36" s="13">
        <v>14964296.251599999</v>
      </c>
      <c r="L36" s="14">
        <f t="shared" si="4"/>
        <v>21.123034601600938</v>
      </c>
      <c r="M36" s="14">
        <f t="shared" si="5"/>
        <v>7.7428077014184584</v>
      </c>
    </row>
    <row r="37" spans="1:13" ht="14.25" x14ac:dyDescent="0.2">
      <c r="A37" s="15" t="s">
        <v>38</v>
      </c>
      <c r="B37" s="13">
        <v>250126.45538</v>
      </c>
      <c r="C37" s="13">
        <v>385181.88886000001</v>
      </c>
      <c r="D37" s="14">
        <f t="shared" si="0"/>
        <v>53.994861629018622</v>
      </c>
      <c r="E37" s="14">
        <f t="shared" si="1"/>
        <v>2.3372389603045107</v>
      </c>
      <c r="F37" s="13">
        <v>1394879.20955</v>
      </c>
      <c r="G37" s="13">
        <v>1799100.48651</v>
      </c>
      <c r="H37" s="14">
        <f t="shared" si="2"/>
        <v>28.978944857197003</v>
      </c>
      <c r="I37" s="14">
        <f t="shared" si="3"/>
        <v>2.1111333207742011</v>
      </c>
      <c r="J37" s="13">
        <v>3409282.86466</v>
      </c>
      <c r="K37" s="13">
        <v>4161830.3105100002</v>
      </c>
      <c r="L37" s="14">
        <f t="shared" si="4"/>
        <v>22.073482187435044</v>
      </c>
      <c r="M37" s="14">
        <f t="shared" si="5"/>
        <v>2.1534091038038725</v>
      </c>
    </row>
    <row r="38" spans="1:13" ht="14.25" x14ac:dyDescent="0.2">
      <c r="A38" s="12" t="s">
        <v>39</v>
      </c>
      <c r="B38" s="13">
        <v>230640.46377999999</v>
      </c>
      <c r="C38" s="13">
        <v>490487.23272999999</v>
      </c>
      <c r="D38" s="14">
        <f t="shared" si="0"/>
        <v>112.66313147803019</v>
      </c>
      <c r="E38" s="14">
        <f t="shared" si="1"/>
        <v>2.976219555029942</v>
      </c>
      <c r="F38" s="13">
        <v>1269995.20135</v>
      </c>
      <c r="G38" s="13">
        <v>1869047.31473</v>
      </c>
      <c r="H38" s="14">
        <f t="shared" si="2"/>
        <v>47.169635975254856</v>
      </c>
      <c r="I38" s="14">
        <f t="shared" si="3"/>
        <v>2.1932116042524989</v>
      </c>
      <c r="J38" s="13">
        <v>3939004.7575900001</v>
      </c>
      <c r="K38" s="13">
        <v>4377623.2233199999</v>
      </c>
      <c r="L38" s="14">
        <f t="shared" si="4"/>
        <v>11.135261131249804</v>
      </c>
      <c r="M38" s="14">
        <f t="shared" si="5"/>
        <v>2.2650644064739289</v>
      </c>
    </row>
    <row r="39" spans="1:13" ht="14.25" x14ac:dyDescent="0.2">
      <c r="A39" s="12" t="s">
        <v>40</v>
      </c>
      <c r="B39" s="13">
        <v>112401.96175</v>
      </c>
      <c r="C39" s="13">
        <v>170347.43424999999</v>
      </c>
      <c r="D39" s="14">
        <f>(C39-B39)/B39*100</f>
        <v>51.552011724564039</v>
      </c>
      <c r="E39" s="14">
        <f t="shared" si="1"/>
        <v>1.0336484441035643</v>
      </c>
      <c r="F39" s="13">
        <v>755271.75014000002</v>
      </c>
      <c r="G39" s="13">
        <v>1120090.7740799999</v>
      </c>
      <c r="H39" s="14">
        <f t="shared" si="2"/>
        <v>48.303014626507036</v>
      </c>
      <c r="I39" s="14">
        <f t="shared" si="3"/>
        <v>1.3143573542349283</v>
      </c>
      <c r="J39" s="13">
        <v>2435586.5359200002</v>
      </c>
      <c r="K39" s="13">
        <v>2643839.9105199999</v>
      </c>
      <c r="L39" s="14">
        <f t="shared" si="4"/>
        <v>8.5504403776536595</v>
      </c>
      <c r="M39" s="14">
        <f t="shared" si="5"/>
        <v>1.367972384154249</v>
      </c>
    </row>
    <row r="40" spans="1:13" ht="14.25" x14ac:dyDescent="0.2">
      <c r="A40" s="12" t="s">
        <v>41</v>
      </c>
      <c r="B40" s="13">
        <v>277944.24114</v>
      </c>
      <c r="C40" s="13">
        <v>487668.02411</v>
      </c>
      <c r="D40" s="14">
        <f>(C40-B40)/B40*100</f>
        <v>75.45534388833137</v>
      </c>
      <c r="E40" s="14">
        <f t="shared" si="1"/>
        <v>2.9591129245925871</v>
      </c>
      <c r="F40" s="13">
        <v>1709381.1346100001</v>
      </c>
      <c r="G40" s="13">
        <v>2441396.7790600001</v>
      </c>
      <c r="H40" s="14">
        <f t="shared" si="2"/>
        <v>42.823430633976862</v>
      </c>
      <c r="I40" s="14">
        <f t="shared" si="3"/>
        <v>2.8648283562540899</v>
      </c>
      <c r="J40" s="13">
        <v>4408842.3664499996</v>
      </c>
      <c r="K40" s="13">
        <v>5395034.0670800004</v>
      </c>
      <c r="L40" s="14">
        <f t="shared" si="4"/>
        <v>22.368495370454408</v>
      </c>
      <c r="M40" s="14">
        <f t="shared" si="5"/>
        <v>2.7914918698255251</v>
      </c>
    </row>
    <row r="41" spans="1:13" ht="14.25" x14ac:dyDescent="0.2">
      <c r="A41" s="12" t="s">
        <v>42</v>
      </c>
      <c r="B41" s="13">
        <v>6125.1819999999998</v>
      </c>
      <c r="C41" s="13">
        <v>11523.796549999999</v>
      </c>
      <c r="D41" s="14">
        <f t="shared" si="0"/>
        <v>88.138026755776394</v>
      </c>
      <c r="E41" s="14">
        <f t="shared" si="1"/>
        <v>6.9925058903982401E-2</v>
      </c>
      <c r="F41" s="13">
        <v>34702.824099999998</v>
      </c>
      <c r="G41" s="13">
        <v>54568.22896</v>
      </c>
      <c r="H41" s="14">
        <f t="shared" si="2"/>
        <v>57.244346462281158</v>
      </c>
      <c r="I41" s="14">
        <f t="shared" si="3"/>
        <v>6.4032446923831907E-2</v>
      </c>
      <c r="J41" s="13">
        <v>104724.90601999999</v>
      </c>
      <c r="K41" s="13">
        <v>120272.61064</v>
      </c>
      <c r="L41" s="14">
        <f t="shared" si="4"/>
        <v>14.84623401526926</v>
      </c>
      <c r="M41" s="14">
        <f t="shared" si="5"/>
        <v>6.223130578783654E-2</v>
      </c>
    </row>
    <row r="42" spans="1:13" ht="15.75" x14ac:dyDescent="0.25">
      <c r="A42" s="11" t="s">
        <v>43</v>
      </c>
      <c r="B42" s="9">
        <f>B43</f>
        <v>272471.24283</v>
      </c>
      <c r="C42" s="9">
        <f>C43</f>
        <v>548709.85475000006</v>
      </c>
      <c r="D42" s="10">
        <f t="shared" si="0"/>
        <v>101.38266668103049</v>
      </c>
      <c r="E42" s="10">
        <f t="shared" si="1"/>
        <v>3.3295076625237181</v>
      </c>
      <c r="F42" s="9">
        <f>F43</f>
        <v>1537238.23125</v>
      </c>
      <c r="G42" s="9">
        <f>G43</f>
        <v>2320555.9188799998</v>
      </c>
      <c r="H42" s="10">
        <f t="shared" si="2"/>
        <v>50.956167476595205</v>
      </c>
      <c r="I42" s="10">
        <f t="shared" si="3"/>
        <v>2.7230290691381742</v>
      </c>
      <c r="J42" s="9">
        <f>J43</f>
        <v>4036658.88075</v>
      </c>
      <c r="K42" s="9">
        <f>K43</f>
        <v>5053337.8447599998</v>
      </c>
      <c r="L42" s="10">
        <f t="shared" si="4"/>
        <v>25.186150082146742</v>
      </c>
      <c r="M42" s="10">
        <f t="shared" si="5"/>
        <v>2.614691832106276</v>
      </c>
    </row>
    <row r="43" spans="1:13" ht="14.25" x14ac:dyDescent="0.2">
      <c r="A43" s="12" t="s">
        <v>44</v>
      </c>
      <c r="B43" s="13">
        <v>272471.24283</v>
      </c>
      <c r="C43" s="13">
        <v>548709.85475000006</v>
      </c>
      <c r="D43" s="14">
        <f t="shared" si="0"/>
        <v>101.38266668103049</v>
      </c>
      <c r="E43" s="14">
        <f t="shared" si="1"/>
        <v>3.3295076625237181</v>
      </c>
      <c r="F43" s="13">
        <v>1537238.23125</v>
      </c>
      <c r="G43" s="13">
        <v>2320555.9188799998</v>
      </c>
      <c r="H43" s="14">
        <f t="shared" si="2"/>
        <v>50.956167476595205</v>
      </c>
      <c r="I43" s="14">
        <f t="shared" si="3"/>
        <v>2.7230290691381742</v>
      </c>
      <c r="J43" s="13">
        <v>4036658.88075</v>
      </c>
      <c r="K43" s="13">
        <v>5053337.8447599998</v>
      </c>
      <c r="L43" s="14">
        <f t="shared" si="4"/>
        <v>25.186150082146742</v>
      </c>
      <c r="M43" s="14">
        <f t="shared" si="5"/>
        <v>2.614691832106276</v>
      </c>
    </row>
    <row r="44" spans="1:13" ht="15.75" x14ac:dyDescent="0.25">
      <c r="A44" s="11" t="s">
        <v>45</v>
      </c>
      <c r="B44" s="9">
        <f>B8+B22+B42</f>
        <v>8960950.2939400002</v>
      </c>
      <c r="C44" s="9">
        <f>C8+C22+C42</f>
        <v>15248627.674200002</v>
      </c>
      <c r="D44" s="10">
        <f t="shared" si="0"/>
        <v>70.167528822385663</v>
      </c>
      <c r="E44" s="10">
        <f t="shared" si="1"/>
        <v>92.526901503075521</v>
      </c>
      <c r="F44" s="16">
        <f>F8+F22+F42</f>
        <v>56415743.927190006</v>
      </c>
      <c r="G44" s="16">
        <f>G8+G22+G42</f>
        <v>77312300.51478</v>
      </c>
      <c r="H44" s="17">
        <f t="shared" si="2"/>
        <v>37.040292537060267</v>
      </c>
      <c r="I44" s="17">
        <f t="shared" si="3"/>
        <v>90.721210375012191</v>
      </c>
      <c r="J44" s="16">
        <f>J8+J22+J42</f>
        <v>151850034.92188999</v>
      </c>
      <c r="K44" s="16">
        <f>K8+K22+K42</f>
        <v>177055139.44115999</v>
      </c>
      <c r="L44" s="17">
        <f t="shared" si="4"/>
        <v>16.598682069605868</v>
      </c>
      <c r="M44" s="17">
        <f t="shared" si="5"/>
        <v>91.611651773744725</v>
      </c>
    </row>
    <row r="45" spans="1:13" ht="30" x14ac:dyDescent="0.2">
      <c r="A45" s="18" t="s">
        <v>46</v>
      </c>
      <c r="B45" s="19">
        <f>B46-B44</f>
        <v>996589.70605999976</v>
      </c>
      <c r="C45" s="19">
        <f>C46-C44</f>
        <v>1231582.3257999979</v>
      </c>
      <c r="D45" s="20">
        <f t="shared" si="0"/>
        <v>23.579675598801579</v>
      </c>
      <c r="E45" s="20">
        <f t="shared" si="1"/>
        <v>7.4730984969244814</v>
      </c>
      <c r="F45" s="19">
        <f>F46-F44</f>
        <v>5183243.3158099949</v>
      </c>
      <c r="G45" s="19">
        <f>G46-G44</f>
        <v>7907352.3042200059</v>
      </c>
      <c r="H45" s="21">
        <f t="shared" si="2"/>
        <v>52.556070059472205</v>
      </c>
      <c r="I45" s="20">
        <f t="shared" si="3"/>
        <v>9.2787896249878106</v>
      </c>
      <c r="J45" s="19">
        <f>J46-J44</f>
        <v>13852217.650109977</v>
      </c>
      <c r="K45" s="19">
        <f>K46-K44</f>
        <v>16211913.39883998</v>
      </c>
      <c r="L45" s="21">
        <f t="shared" si="4"/>
        <v>17.034786835819531</v>
      </c>
      <c r="M45" s="20">
        <f t="shared" si="5"/>
        <v>8.3883482262552747</v>
      </c>
    </row>
    <row r="46" spans="1:13" ht="20.25" x14ac:dyDescent="0.2">
      <c r="A46" s="22" t="s">
        <v>47</v>
      </c>
      <c r="B46" s="23">
        <v>9957540</v>
      </c>
      <c r="C46" s="23">
        <v>16480210</v>
      </c>
      <c r="D46" s="24">
        <f t="shared" si="0"/>
        <v>65.504833523139254</v>
      </c>
      <c r="E46" s="25">
        <f t="shared" si="1"/>
        <v>100</v>
      </c>
      <c r="F46" s="23">
        <v>61598987.243000001</v>
      </c>
      <c r="G46" s="23">
        <v>85219652.819000006</v>
      </c>
      <c r="H46" s="24">
        <f t="shared" si="2"/>
        <v>38.345866763717311</v>
      </c>
      <c r="I46" s="25">
        <f t="shared" si="3"/>
        <v>100</v>
      </c>
      <c r="J46" s="23">
        <v>165702252.57199997</v>
      </c>
      <c r="K46" s="23">
        <v>193267052.83999997</v>
      </c>
      <c r="L46" s="24">
        <f t="shared" si="4"/>
        <v>16.63513913670106</v>
      </c>
      <c r="M46" s="25">
        <f t="shared" si="5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Hümeyra Kuzgun</cp:lastModifiedBy>
  <dcterms:created xsi:type="dcterms:W3CDTF">2021-06-02T09:31:53Z</dcterms:created>
  <dcterms:modified xsi:type="dcterms:W3CDTF">2021-12-23T12:33:13Z</dcterms:modified>
</cp:coreProperties>
</file>