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5CFE8FBA-D6A9-483D-BEAA-4169A3FA6A4D}" xr6:coauthVersionLast="47" xr6:coauthVersionMax="47" xr10:uidLastSave="{00000000-0000-0000-0000-000000000000}"/>
  <bookViews>
    <workbookView xWindow="-120" yWindow="-120" windowWidth="29040" windowHeight="15840" xr2:uid="{A91D5F06-FCE4-442F-BD58-E8DBE3B8A3D7}"/>
  </bookViews>
  <sheets>
    <sheet name="SEKTOR_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M43" i="1"/>
  <c r="L43" i="1"/>
  <c r="I43" i="1"/>
  <c r="H43" i="1"/>
  <c r="E43" i="1"/>
  <c r="D43" i="1"/>
  <c r="K42" i="1"/>
  <c r="M42" i="1" s="1"/>
  <c r="J42" i="1"/>
  <c r="I42" i="1"/>
  <c r="H42" i="1"/>
  <c r="G42" i="1"/>
  <c r="F42" i="1"/>
  <c r="C42" i="1"/>
  <c r="E42" i="1" s="1"/>
  <c r="B42" i="1"/>
  <c r="M41" i="1"/>
  <c r="L41" i="1"/>
  <c r="I41" i="1"/>
  <c r="H41" i="1"/>
  <c r="E41" i="1"/>
  <c r="D41" i="1"/>
  <c r="M40" i="1"/>
  <c r="L40" i="1"/>
  <c r="I40" i="1"/>
  <c r="H40" i="1"/>
  <c r="E40" i="1"/>
  <c r="D40" i="1"/>
  <c r="M39" i="1"/>
  <c r="L39" i="1"/>
  <c r="I39" i="1"/>
  <c r="H39" i="1"/>
  <c r="E39" i="1"/>
  <c r="D39" i="1"/>
  <c r="M38" i="1"/>
  <c r="L38" i="1"/>
  <c r="I38" i="1"/>
  <c r="H38" i="1"/>
  <c r="E38" i="1"/>
  <c r="D38" i="1"/>
  <c r="M37" i="1"/>
  <c r="L37" i="1"/>
  <c r="I37" i="1"/>
  <c r="H37" i="1"/>
  <c r="E37" i="1"/>
  <c r="D37" i="1"/>
  <c r="M36" i="1"/>
  <c r="L36" i="1"/>
  <c r="I36" i="1"/>
  <c r="H36" i="1"/>
  <c r="E36" i="1"/>
  <c r="D36" i="1"/>
  <c r="M35" i="1"/>
  <c r="L35" i="1"/>
  <c r="I35" i="1"/>
  <c r="H35" i="1"/>
  <c r="E35" i="1"/>
  <c r="D35" i="1"/>
  <c r="M34" i="1"/>
  <c r="L34" i="1"/>
  <c r="I34" i="1"/>
  <c r="H34" i="1"/>
  <c r="E34" i="1"/>
  <c r="D34" i="1"/>
  <c r="M33" i="1"/>
  <c r="L33" i="1"/>
  <c r="I33" i="1"/>
  <c r="H33" i="1"/>
  <c r="E33" i="1"/>
  <c r="D33" i="1"/>
  <c r="M32" i="1"/>
  <c r="L32" i="1"/>
  <c r="I32" i="1"/>
  <c r="H32" i="1"/>
  <c r="E32" i="1"/>
  <c r="D32" i="1"/>
  <c r="M31" i="1"/>
  <c r="L31" i="1"/>
  <c r="I31" i="1"/>
  <c r="H31" i="1"/>
  <c r="E31" i="1"/>
  <c r="D31" i="1"/>
  <c r="M30" i="1"/>
  <c r="L30" i="1"/>
  <c r="I30" i="1"/>
  <c r="H30" i="1"/>
  <c r="E30" i="1"/>
  <c r="D30" i="1"/>
  <c r="K29" i="1"/>
  <c r="M29" i="1" s="1"/>
  <c r="J29" i="1"/>
  <c r="I29" i="1"/>
  <c r="H29" i="1"/>
  <c r="G29" i="1"/>
  <c r="F29" i="1"/>
  <c r="C29" i="1"/>
  <c r="E29" i="1" s="1"/>
  <c r="B29" i="1"/>
  <c r="M28" i="1"/>
  <c r="L28" i="1"/>
  <c r="I28" i="1"/>
  <c r="H28" i="1"/>
  <c r="E28" i="1"/>
  <c r="D28" i="1"/>
  <c r="K27" i="1"/>
  <c r="K22" i="1" s="1"/>
  <c r="J27" i="1"/>
  <c r="J22" i="1" s="1"/>
  <c r="I27" i="1"/>
  <c r="H27" i="1"/>
  <c r="G27" i="1"/>
  <c r="F27" i="1"/>
  <c r="C27" i="1"/>
  <c r="E27" i="1" s="1"/>
  <c r="B27" i="1"/>
  <c r="D27" i="1" s="1"/>
  <c r="M26" i="1"/>
  <c r="L26" i="1"/>
  <c r="I26" i="1"/>
  <c r="H26" i="1"/>
  <c r="E26" i="1"/>
  <c r="D26" i="1"/>
  <c r="M25" i="1"/>
  <c r="L25" i="1"/>
  <c r="I25" i="1"/>
  <c r="H25" i="1"/>
  <c r="E25" i="1"/>
  <c r="D25" i="1"/>
  <c r="M24" i="1"/>
  <c r="L24" i="1"/>
  <c r="I24" i="1"/>
  <c r="H24" i="1"/>
  <c r="E24" i="1"/>
  <c r="D24" i="1"/>
  <c r="M23" i="1"/>
  <c r="K23" i="1"/>
  <c r="L23" i="1" s="1"/>
  <c r="J23" i="1"/>
  <c r="I23" i="1"/>
  <c r="H23" i="1"/>
  <c r="G23" i="1"/>
  <c r="F23" i="1"/>
  <c r="F22" i="1" s="1"/>
  <c r="H22" i="1" s="1"/>
  <c r="C23" i="1"/>
  <c r="E23" i="1" s="1"/>
  <c r="B23" i="1"/>
  <c r="B22" i="1" s="1"/>
  <c r="I22" i="1"/>
  <c r="G22" i="1"/>
  <c r="C22" i="1"/>
  <c r="E22" i="1" s="1"/>
  <c r="M21" i="1"/>
  <c r="L21" i="1"/>
  <c r="I21" i="1"/>
  <c r="H21" i="1"/>
  <c r="E21" i="1"/>
  <c r="D21" i="1"/>
  <c r="K20" i="1"/>
  <c r="K8" i="1" s="1"/>
  <c r="J20" i="1"/>
  <c r="L20" i="1" s="1"/>
  <c r="I20" i="1"/>
  <c r="H20" i="1"/>
  <c r="G20" i="1"/>
  <c r="F20" i="1"/>
  <c r="C20" i="1"/>
  <c r="E20" i="1" s="1"/>
  <c r="B20" i="1"/>
  <c r="M19" i="1"/>
  <c r="L19" i="1"/>
  <c r="I19" i="1"/>
  <c r="H19" i="1"/>
  <c r="E19" i="1"/>
  <c r="D19" i="1"/>
  <c r="M18" i="1"/>
  <c r="K18" i="1"/>
  <c r="L18" i="1" s="1"/>
  <c r="J18" i="1"/>
  <c r="I18" i="1"/>
  <c r="H18" i="1"/>
  <c r="G18" i="1"/>
  <c r="F18" i="1"/>
  <c r="C18" i="1"/>
  <c r="E18" i="1" s="1"/>
  <c r="B18" i="1"/>
  <c r="M17" i="1"/>
  <c r="L17" i="1"/>
  <c r="I17" i="1"/>
  <c r="H17" i="1"/>
  <c r="E17" i="1"/>
  <c r="D17" i="1"/>
  <c r="M16" i="1"/>
  <c r="L16" i="1"/>
  <c r="I16" i="1"/>
  <c r="H16" i="1"/>
  <c r="E16" i="1"/>
  <c r="D16" i="1"/>
  <c r="M15" i="1"/>
  <c r="L15" i="1"/>
  <c r="I15" i="1"/>
  <c r="H15" i="1"/>
  <c r="E15" i="1"/>
  <c r="D15" i="1"/>
  <c r="M14" i="1"/>
  <c r="L14" i="1"/>
  <c r="I14" i="1"/>
  <c r="H14" i="1"/>
  <c r="E14" i="1"/>
  <c r="D14" i="1"/>
  <c r="M13" i="1"/>
  <c r="L13" i="1"/>
  <c r="I13" i="1"/>
  <c r="H13" i="1"/>
  <c r="E13" i="1"/>
  <c r="D13" i="1"/>
  <c r="M12" i="1"/>
  <c r="L12" i="1"/>
  <c r="I12" i="1"/>
  <c r="H12" i="1"/>
  <c r="E12" i="1"/>
  <c r="D12" i="1"/>
  <c r="M11" i="1"/>
  <c r="L11" i="1"/>
  <c r="I11" i="1"/>
  <c r="H11" i="1"/>
  <c r="E11" i="1"/>
  <c r="D11" i="1"/>
  <c r="M10" i="1"/>
  <c r="L10" i="1"/>
  <c r="I10" i="1"/>
  <c r="H10" i="1"/>
  <c r="E10" i="1"/>
  <c r="D10" i="1"/>
  <c r="K9" i="1"/>
  <c r="M9" i="1" s="1"/>
  <c r="J9" i="1"/>
  <c r="J8" i="1" s="1"/>
  <c r="I9" i="1"/>
  <c r="H9" i="1"/>
  <c r="G9" i="1"/>
  <c r="F9" i="1"/>
  <c r="C9" i="1"/>
  <c r="E9" i="1" s="1"/>
  <c r="B9" i="1"/>
  <c r="B8" i="1" s="1"/>
  <c r="I8" i="1"/>
  <c r="H8" i="1"/>
  <c r="G8" i="1"/>
  <c r="G44" i="1" s="1"/>
  <c r="F8" i="1"/>
  <c r="M8" i="1" l="1"/>
  <c r="L8" i="1"/>
  <c r="K44" i="1"/>
  <c r="M22" i="1"/>
  <c r="L22" i="1"/>
  <c r="J44" i="1"/>
  <c r="J45" i="1" s="1"/>
  <c r="F44" i="1"/>
  <c r="F45" i="1" s="1"/>
  <c r="G45" i="1"/>
  <c r="H44" i="1"/>
  <c r="I44" i="1"/>
  <c r="B44" i="1"/>
  <c r="B45" i="1" s="1"/>
  <c r="C8" i="1"/>
  <c r="D18" i="1"/>
  <c r="D22" i="1"/>
  <c r="D23" i="1"/>
  <c r="D29" i="1"/>
  <c r="D42" i="1"/>
  <c r="D9" i="1"/>
  <c r="L27" i="1"/>
  <c r="M20" i="1"/>
  <c r="M27" i="1"/>
  <c r="D20" i="1"/>
  <c r="L9" i="1"/>
  <c r="L29" i="1"/>
  <c r="L42" i="1"/>
  <c r="C44" i="1" l="1"/>
  <c r="D8" i="1"/>
  <c r="E8" i="1"/>
  <c r="H45" i="1"/>
  <c r="I45" i="1"/>
  <c r="M44" i="1"/>
  <c r="L44" i="1"/>
  <c r="K45" i="1"/>
  <c r="M45" i="1" l="1"/>
  <c r="L45" i="1"/>
  <c r="E44" i="1"/>
  <c r="D44" i="1"/>
  <c r="C45" i="1"/>
  <c r="D45" i="1" l="1"/>
  <c r="E45" i="1"/>
</calcChain>
</file>

<file path=xl/sharedStrings.xml><?xml version="1.0" encoding="utf-8"?>
<sst xmlns="http://schemas.openxmlformats.org/spreadsheetml/2006/main" count="53" uniqueCount="49">
  <si>
    <t>1 - 30 NISAN İHRACAT RAKAMLARI</t>
  </si>
  <si>
    <t xml:space="preserve">SEKTÖREL BAZDA İHRACAT RAKAMLARI -1.000 $ </t>
  </si>
  <si>
    <t>1 - 30 NISAN</t>
  </si>
  <si>
    <t>1 OCAK  -  30 NISAN</t>
  </si>
  <si>
    <t>SON 12 AYLIK</t>
  </si>
  <si>
    <t>SEKTÖRLER</t>
  </si>
  <si>
    <t>Değişim    ('21/'20)</t>
  </si>
  <si>
    <t>2019 - 2020</t>
  </si>
  <si>
    <t>2020 - 2021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</si>
  <si>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</si>
  <si>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</si>
  <si>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</si>
  <si>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</si>
  <si>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</si>
  <si>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</si>
  <si>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</si>
  <si>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</si>
  <si>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</si>
  <si>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</si>
  <si>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</si>
  <si>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</si>
  <si>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</si>
  <si>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</si>
  <si>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</si>
  <si>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</si>
  <si>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</si>
  <si>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</si>
  <si>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</si>
  <si>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</si>
  <si>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</si>
  <si>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</si>
  <si>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</si>
  <si>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</si>
  <si>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</si>
  <si>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</si>
  <si>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</si>
  <si>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</si>
  <si>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</si>
  <si>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</si>
  <si>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</si>
  <si>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</si>
  <si>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</si>
  <si>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</si>
  <si>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</si>
  <si>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</si>
  <si>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</si>
  <si>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</si>
  <si>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</si>
  <si>
    <t xml:space="preserve"> Pay(21)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</si>
</sst>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4" xfId="1" applyFont="1" applyBorder="1" applyAlignment="1">
      <alignment wrapText="1"/>
    </xf>
    <xf numFmtId="0" fontId="6" fillId="0" borderId="4" xfId="1" applyFont="1" applyBorder="1" applyAlignment="1">
      <alignment wrapText="1"/>
    </xf>
    <xf numFmtId="0" fontId="7" fillId="0" borderId="4" xfId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 wrapText="1"/>
    </xf>
    <xf numFmtId="0" fontId="9" fillId="0" borderId="4" xfId="1" applyFont="1" applyBorder="1"/>
    <xf numFmtId="3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/>
    <xf numFmtId="0" fontId="3" fillId="0" borderId="4" xfId="1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3" fillId="0" borderId="4" xfId="0" applyFont="1" applyBorder="1"/>
    <xf numFmtId="3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2" fillId="0" borderId="4" xfId="1" applyFont="1" applyBorder="1" applyAlignment="1">
      <alignment vertical="center" wrapText="1"/>
    </xf>
    <xf numFmtId="3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4" fillId="2" borderId="4" xfId="1" applyNumberFormat="1" applyFont="1" applyFill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3">
    <cellStyle name="Normal" xfId="0" builtinId="0"/>
    <cellStyle name="Normal 2" xfId="2" xr:uid="{05E8A5E1-001E-440F-90BB-B6F41CA8EA9C}"/>
    <cellStyle name="Normal_MAYIS_2009_İHRACAT_RAKAMLARI" xfId="1" xr:uid="{F95E7662-46E8-4A2B-92CE-AD116937FF1D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55CDED9A-4A39-4566-8764-1B235816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811C-46D6-4693-8C84-FD3F9AE04EAE}">
  <sheetPr>
    <pageSetUpPr fitToPage="1"/>
  </sheetPr>
  <dimension ref="A1:M46"/>
  <sheetViews>
    <sheetView showGridLines="0" tabSelected="1" zoomScale="80" zoomScaleNormal="80" workbookViewId="0">
      <pane xSplit="1" ySplit="7" topLeftCell="B20" activePane="bottomRight" state="frozen"/>
      <selection activeCell="B16" sqref="B16"/>
      <selection pane="topRight" activeCell="B16" sqref="B16"/>
      <selection pane="bottomLeft" activeCell="B16" sqref="B16"/>
      <selection pane="bottomRight" activeCell="K29" sqref="K29"/>
    </sheetView>
  </sheetViews>
  <sheetFormatPr defaultColWidth="9.28515625" defaultRowHeight="12.75" x14ac:dyDescent="0.2"/>
  <cols>
    <col min="1" max="1" width="52.28515625" style="1" customWidth="1"/>
    <col min="2" max="2" width="17.71093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71093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28515625" style="1"/>
  </cols>
  <sheetData>
    <row r="1" spans="1:13" ht="26.25" x14ac:dyDescent="0.4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"/>
      <c r="L1" s="2"/>
      <c r="M1" s="2"/>
    </row>
    <row r="5" spans="1:13" ht="26.25" x14ac:dyDescent="0.2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3"/>
      <c r="B6" s="30" t="s">
        <v>2</v>
      </c>
      <c r="C6" s="30"/>
      <c r="D6" s="30"/>
      <c r="E6" s="30"/>
      <c r="F6" s="30" t="s">
        <v>3</v>
      </c>
      <c r="G6" s="30"/>
      <c r="H6" s="30"/>
      <c r="I6" s="30"/>
      <c r="J6" s="30" t="s">
        <v>4</v>
      </c>
      <c r="K6" s="30"/>
      <c r="L6" s="30"/>
      <c r="M6" s="30"/>
    </row>
    <row r="7" spans="1:13" ht="30" x14ac:dyDescent="0.25">
      <c r="A7" s="4" t="s">
        <v>5</v>
      </c>
      <c r="B7" s="5">
        <v>2020</v>
      </c>
      <c r="C7" s="6">
        <v>2021</v>
      </c>
      <c r="D7" s="7" t="s">
        <v>6</v>
      </c>
      <c r="E7" s="7" t="s">
        <v>48</v>
      </c>
      <c r="F7" s="5">
        <v>2020</v>
      </c>
      <c r="G7" s="6">
        <v>2021</v>
      </c>
      <c r="H7" s="7" t="s">
        <v>6</v>
      </c>
      <c r="I7" s="7" t="s">
        <v>48</v>
      </c>
      <c r="J7" s="5" t="s">
        <v>7</v>
      </c>
      <c r="K7" s="5" t="s">
        <v>8</v>
      </c>
      <c r="L7" s="7" t="s">
        <v>6</v>
      </c>
      <c r="M7" s="7" t="s">
        <v>48</v>
      </c>
    </row>
    <row r="8" spans="1:13" ht="16.5" x14ac:dyDescent="0.25">
      <c r="A8" s="8" t="s">
        <v>9</v>
      </c>
      <c r="B8" s="9">
        <f>B9+B18+B20</f>
        <v>1762688.7463500001</v>
      </c>
      <c r="C8" s="9">
        <f>C9+C18+C20</f>
        <v>2360229.2513699997</v>
      </c>
      <c r="D8" s="10">
        <f t="shared" ref="D8:D46" si="0">(C8-B8)/B8*100</f>
        <v>33.899377088401273</v>
      </c>
      <c r="E8" s="10">
        <f t="shared" ref="E8:E46" si="1">C8/C$46*100</f>
        <v>12.576958620714802</v>
      </c>
      <c r="F8" s="9">
        <f>F9+F18+F20</f>
        <v>7777084.3463900015</v>
      </c>
      <c r="G8" s="9">
        <f>G9+G18+G20</f>
        <v>8978054.3374899998</v>
      </c>
      <c r="H8" s="10">
        <f t="shared" ref="H8:H46" si="2">(G8-F8)/F8*100</f>
        <v>15.442419518793947</v>
      </c>
      <c r="I8" s="10">
        <f t="shared" ref="I8:I46" si="3">G8/G$46*100</f>
        <v>13.058545735069188</v>
      </c>
      <c r="J8" s="9">
        <f>J9+J18+J20</f>
        <v>23582871.114380002</v>
      </c>
      <c r="K8" s="9">
        <f>K9+K18+K20</f>
        <v>25548745.334969997</v>
      </c>
      <c r="L8" s="10">
        <f t="shared" ref="L8:L46" si="4">(K8-J8)/J8*100</f>
        <v>8.3360258004856522</v>
      </c>
      <c r="M8" s="10">
        <f t="shared" ref="M8:M46" si="5">K8/K$46*100</f>
        <v>13.679868928116438</v>
      </c>
    </row>
    <row r="9" spans="1:13" ht="15.75" x14ac:dyDescent="0.25">
      <c r="A9" s="11" t="s">
        <v>10</v>
      </c>
      <c r="B9" s="9">
        <f>B10+B11+B12+B13+B14+B15+B16+B17</f>
        <v>1239598.0097100001</v>
      </c>
      <c r="C9" s="9">
        <f>C10+C11+C12+C13+C14+C15+C16+C17</f>
        <v>1495220.0849599999</v>
      </c>
      <c r="D9" s="10">
        <f t="shared" si="0"/>
        <v>20.621368641096939</v>
      </c>
      <c r="E9" s="10">
        <f t="shared" si="1"/>
        <v>7.9675824399210393</v>
      </c>
      <c r="F9" s="9">
        <f>F10+F11+F12+F13+F14+F15+F16+F17</f>
        <v>5329152.1856900007</v>
      </c>
      <c r="G9" s="9">
        <f>G10+G11+G12+G13+G14+G15+G16+G17</f>
        <v>5924381.1908999998</v>
      </c>
      <c r="H9" s="10">
        <f t="shared" si="2"/>
        <v>11.169300190156436</v>
      </c>
      <c r="I9" s="10">
        <f t="shared" si="3"/>
        <v>8.6169898092842185</v>
      </c>
      <c r="J9" s="9">
        <f>J10+J11+J12+J13+J14+J15+J16+J17</f>
        <v>15739946.636710001</v>
      </c>
      <c r="K9" s="9">
        <f>K10+K11+K12+K13+K14+K15+K16+K17</f>
        <v>16928676.005509999</v>
      </c>
      <c r="L9" s="10">
        <f t="shared" si="4"/>
        <v>7.5523087608667288</v>
      </c>
      <c r="M9" s="10">
        <f t="shared" si="5"/>
        <v>9.0643225663589497</v>
      </c>
    </row>
    <row r="10" spans="1:13" ht="14.25" x14ac:dyDescent="0.2">
      <c r="A10" s="12" t="s">
        <v>11</v>
      </c>
      <c r="B10" s="13">
        <v>593842.38549999997</v>
      </c>
      <c r="C10" s="13">
        <v>753495.15972999996</v>
      </c>
      <c r="D10" s="14">
        <f t="shared" si="0"/>
        <v>26.88470512181047</v>
      </c>
      <c r="E10" s="14">
        <f t="shared" si="1"/>
        <v>4.0151512567401424</v>
      </c>
      <c r="F10" s="13">
        <v>2401767.41689</v>
      </c>
      <c r="G10" s="13">
        <v>2773211.3983900002</v>
      </c>
      <c r="H10" s="14">
        <f t="shared" si="2"/>
        <v>15.465443443352875</v>
      </c>
      <c r="I10" s="14">
        <f t="shared" si="3"/>
        <v>4.0336253844744938</v>
      </c>
      <c r="J10" s="13">
        <v>6879859.3668200001</v>
      </c>
      <c r="K10" s="13">
        <v>7664390.4023900004</v>
      </c>
      <c r="L10" s="14">
        <f t="shared" si="4"/>
        <v>11.403300470844147</v>
      </c>
      <c r="M10" s="14">
        <f t="shared" si="5"/>
        <v>4.1038358143989822</v>
      </c>
    </row>
    <row r="11" spans="1:13" ht="14.25" x14ac:dyDescent="0.2">
      <c r="A11" s="12" t="s">
        <v>12</v>
      </c>
      <c r="B11" s="13">
        <v>118357.13295</v>
      </c>
      <c r="C11" s="13">
        <v>201887.21924000001</v>
      </c>
      <c r="D11" s="14">
        <f t="shared" si="0"/>
        <v>70.574611101206145</v>
      </c>
      <c r="E11" s="14">
        <f t="shared" si="1"/>
        <v>1.0757968536144598</v>
      </c>
      <c r="F11" s="13">
        <v>755200.75372000004</v>
      </c>
      <c r="G11" s="13">
        <v>976298.45519000001</v>
      </c>
      <c r="H11" s="14">
        <f t="shared" si="2"/>
        <v>29.276679132125793</v>
      </c>
      <c r="I11" s="14">
        <f t="shared" si="3"/>
        <v>1.4200223733264092</v>
      </c>
      <c r="J11" s="13">
        <v>2393740.70774</v>
      </c>
      <c r="K11" s="13">
        <v>2951214.4080099999</v>
      </c>
      <c r="L11" s="14">
        <f t="shared" si="4"/>
        <v>23.288808953594938</v>
      </c>
      <c r="M11" s="14">
        <f t="shared" si="5"/>
        <v>1.5802038711108766</v>
      </c>
    </row>
    <row r="12" spans="1:13" ht="14.25" x14ac:dyDescent="0.2">
      <c r="A12" s="12" t="s">
        <v>13</v>
      </c>
      <c r="B12" s="13">
        <v>143635.70899000001</v>
      </c>
      <c r="C12" s="13">
        <v>158064.28208</v>
      </c>
      <c r="D12" s="14">
        <f t="shared" si="0"/>
        <v>10.045254896193338</v>
      </c>
      <c r="E12" s="14">
        <f t="shared" si="1"/>
        <v>0.8422774753677984</v>
      </c>
      <c r="F12" s="13">
        <v>564585.76344999997</v>
      </c>
      <c r="G12" s="13">
        <v>597929.86424000002</v>
      </c>
      <c r="H12" s="14">
        <f t="shared" si="2"/>
        <v>5.9059407708485425</v>
      </c>
      <c r="I12" s="14">
        <f t="shared" si="3"/>
        <v>0.86968670326901409</v>
      </c>
      <c r="J12" s="13">
        <v>1611811.15548</v>
      </c>
      <c r="K12" s="13">
        <v>1716490.2811799999</v>
      </c>
      <c r="L12" s="14">
        <f t="shared" si="4"/>
        <v>6.4945031149648766</v>
      </c>
      <c r="M12" s="14">
        <f t="shared" si="5"/>
        <v>0.91908082980450212</v>
      </c>
    </row>
    <row r="13" spans="1:13" ht="14.25" x14ac:dyDescent="0.2">
      <c r="A13" s="12" t="s">
        <v>14</v>
      </c>
      <c r="B13" s="13">
        <v>103631.95716999999</v>
      </c>
      <c r="C13" s="13">
        <v>122163.72241</v>
      </c>
      <c r="D13" s="14">
        <f t="shared" si="0"/>
        <v>17.882288191855839</v>
      </c>
      <c r="E13" s="14">
        <f t="shared" si="1"/>
        <v>0.65097408686517433</v>
      </c>
      <c r="F13" s="13">
        <v>440338.16680000001</v>
      </c>
      <c r="G13" s="13">
        <v>468888.34260999999</v>
      </c>
      <c r="H13" s="14">
        <f t="shared" si="2"/>
        <v>6.4836932073088658</v>
      </c>
      <c r="I13" s="14">
        <f t="shared" si="3"/>
        <v>0.68199630303477166</v>
      </c>
      <c r="J13" s="13">
        <v>1393967.8350500001</v>
      </c>
      <c r="K13" s="13">
        <v>1427355.4750300001</v>
      </c>
      <c r="L13" s="14">
        <f t="shared" si="4"/>
        <v>2.3951513901898891</v>
      </c>
      <c r="M13" s="14">
        <f t="shared" si="5"/>
        <v>0.76426593776851326</v>
      </c>
    </row>
    <row r="14" spans="1:13" ht="14.25" x14ac:dyDescent="0.2">
      <c r="A14" s="12" t="s">
        <v>15</v>
      </c>
      <c r="B14" s="13">
        <v>196606.79991999999</v>
      </c>
      <c r="C14" s="13">
        <v>166312.57454</v>
      </c>
      <c r="D14" s="14">
        <f t="shared" si="0"/>
        <v>-15.408533882005514</v>
      </c>
      <c r="E14" s="14">
        <f t="shared" si="1"/>
        <v>0.88623016890413986</v>
      </c>
      <c r="F14" s="13">
        <v>750314.06464999996</v>
      </c>
      <c r="G14" s="13">
        <v>742827.03254000004</v>
      </c>
      <c r="H14" s="14">
        <f t="shared" si="2"/>
        <v>-0.9978530941562983</v>
      </c>
      <c r="I14" s="14">
        <f t="shared" si="3"/>
        <v>1.0804390810115347</v>
      </c>
      <c r="J14" s="13">
        <v>2209334.3882900001</v>
      </c>
      <c r="K14" s="13">
        <v>1933204.7161900001</v>
      </c>
      <c r="L14" s="14">
        <f t="shared" si="4"/>
        <v>-12.498319564641427</v>
      </c>
      <c r="M14" s="14">
        <f t="shared" si="5"/>
        <v>1.0351188201988781</v>
      </c>
    </row>
    <row r="15" spans="1:13" ht="14.25" x14ac:dyDescent="0.2">
      <c r="A15" s="12" t="s">
        <v>16</v>
      </c>
      <c r="B15" s="13">
        <v>23301.29163</v>
      </c>
      <c r="C15" s="13">
        <v>24948.966189999999</v>
      </c>
      <c r="D15" s="14">
        <f t="shared" si="0"/>
        <v>7.0711726464066382</v>
      </c>
      <c r="E15" s="14">
        <f t="shared" si="1"/>
        <v>0.1329456090839935</v>
      </c>
      <c r="F15" s="13">
        <v>101896.58542</v>
      </c>
      <c r="G15" s="13">
        <v>93675.469679999995</v>
      </c>
      <c r="H15" s="14">
        <f t="shared" si="2"/>
        <v>-8.0680973813931054</v>
      </c>
      <c r="I15" s="14">
        <f t="shared" si="3"/>
        <v>0.13625061278169498</v>
      </c>
      <c r="J15" s="13">
        <v>270827.75491999998</v>
      </c>
      <c r="K15" s="13">
        <v>262905.69799999997</v>
      </c>
      <c r="L15" s="14">
        <f t="shared" si="4"/>
        <v>-2.9251274199500363</v>
      </c>
      <c r="M15" s="14">
        <f t="shared" si="5"/>
        <v>0.14077072834462095</v>
      </c>
    </row>
    <row r="16" spans="1:13" ht="14.25" x14ac:dyDescent="0.2">
      <c r="A16" s="12" t="s">
        <v>17</v>
      </c>
      <c r="B16" s="13">
        <v>53409.438990000002</v>
      </c>
      <c r="C16" s="13">
        <v>52929.03239</v>
      </c>
      <c r="D16" s="14">
        <f t="shared" si="0"/>
        <v>-0.89947883573529008</v>
      </c>
      <c r="E16" s="14">
        <f t="shared" si="1"/>
        <v>0.28204304722395274</v>
      </c>
      <c r="F16" s="13">
        <v>272018.27052999998</v>
      </c>
      <c r="G16" s="13">
        <v>210519.72941</v>
      </c>
      <c r="H16" s="14">
        <f t="shared" si="2"/>
        <v>-22.608239145178121</v>
      </c>
      <c r="I16" s="14">
        <f t="shared" si="3"/>
        <v>0.30620014217951785</v>
      </c>
      <c r="J16" s="13">
        <v>881919.09001000004</v>
      </c>
      <c r="K16" s="13">
        <v>849007.73964000004</v>
      </c>
      <c r="L16" s="14">
        <f t="shared" si="4"/>
        <v>-3.7317879545647235</v>
      </c>
      <c r="M16" s="14">
        <f t="shared" si="5"/>
        <v>0.45459432332023142</v>
      </c>
    </row>
    <row r="17" spans="1:13" ht="14.25" x14ac:dyDescent="0.2">
      <c r="A17" s="12" t="s">
        <v>18</v>
      </c>
      <c r="B17" s="13">
        <v>6813.2945600000003</v>
      </c>
      <c r="C17" s="13">
        <v>15419.12838</v>
      </c>
      <c r="D17" s="14">
        <f t="shared" si="0"/>
        <v>126.30943435975561</v>
      </c>
      <c r="E17" s="14">
        <f t="shared" si="1"/>
        <v>8.2163942121378536E-2</v>
      </c>
      <c r="F17" s="13">
        <v>43031.164230000002</v>
      </c>
      <c r="G17" s="13">
        <v>61030.898840000002</v>
      </c>
      <c r="H17" s="14">
        <f t="shared" si="2"/>
        <v>41.829531996373781</v>
      </c>
      <c r="I17" s="14">
        <f t="shared" si="3"/>
        <v>8.8769209206783647E-2</v>
      </c>
      <c r="J17" s="13">
        <v>98486.338399999993</v>
      </c>
      <c r="K17" s="13">
        <v>124107.28507</v>
      </c>
      <c r="L17" s="14">
        <f t="shared" si="4"/>
        <v>26.01472151999511</v>
      </c>
      <c r="M17" s="14">
        <f t="shared" si="5"/>
        <v>6.6452241412346263E-2</v>
      </c>
    </row>
    <row r="18" spans="1:13" ht="15.75" x14ac:dyDescent="0.25">
      <c r="A18" s="11" t="s">
        <v>19</v>
      </c>
      <c r="B18" s="9">
        <f>B19</f>
        <v>182916.50704999999</v>
      </c>
      <c r="C18" s="9">
        <f>C19</f>
        <v>281619.79142000002</v>
      </c>
      <c r="D18" s="10">
        <f t="shared" si="0"/>
        <v>53.960840364735162</v>
      </c>
      <c r="E18" s="10">
        <f t="shared" si="1"/>
        <v>1.50066798020055</v>
      </c>
      <c r="F18" s="9">
        <f>F19</f>
        <v>783504.15275000001</v>
      </c>
      <c r="G18" s="9">
        <f>G19</f>
        <v>955429.31862999999</v>
      </c>
      <c r="H18" s="10">
        <f t="shared" si="2"/>
        <v>21.94310844129728</v>
      </c>
      <c r="I18" s="10">
        <f t="shared" si="3"/>
        <v>1.3896682939261331</v>
      </c>
      <c r="J18" s="9">
        <f>J19</f>
        <v>2401548.4251999999</v>
      </c>
      <c r="K18" s="9">
        <f>K19</f>
        <v>2621815.9046200002</v>
      </c>
      <c r="L18" s="10">
        <f t="shared" si="4"/>
        <v>9.1718941458220424</v>
      </c>
      <c r="M18" s="10">
        <f t="shared" si="5"/>
        <v>1.4038301082347355</v>
      </c>
    </row>
    <row r="19" spans="1:13" ht="14.25" x14ac:dyDescent="0.2">
      <c r="A19" s="12" t="s">
        <v>20</v>
      </c>
      <c r="B19" s="13">
        <v>182916.50704999999</v>
      </c>
      <c r="C19" s="13">
        <v>281619.79142000002</v>
      </c>
      <c r="D19" s="14">
        <f t="shared" si="0"/>
        <v>53.960840364735162</v>
      </c>
      <c r="E19" s="14">
        <f t="shared" si="1"/>
        <v>1.50066798020055</v>
      </c>
      <c r="F19" s="13">
        <v>783504.15275000001</v>
      </c>
      <c r="G19" s="13">
        <v>955429.31862999999</v>
      </c>
      <c r="H19" s="14">
        <f t="shared" si="2"/>
        <v>21.94310844129728</v>
      </c>
      <c r="I19" s="14">
        <f t="shared" si="3"/>
        <v>1.3896682939261331</v>
      </c>
      <c r="J19" s="13">
        <v>2401548.4251999999</v>
      </c>
      <c r="K19" s="13">
        <v>2621815.9046200002</v>
      </c>
      <c r="L19" s="14">
        <f t="shared" si="4"/>
        <v>9.1718941458220424</v>
      </c>
      <c r="M19" s="14">
        <f t="shared" si="5"/>
        <v>1.4038301082347355</v>
      </c>
    </row>
    <row r="20" spans="1:13" ht="15.75" x14ac:dyDescent="0.25">
      <c r="A20" s="11" t="s">
        <v>21</v>
      </c>
      <c r="B20" s="9">
        <f>B21</f>
        <v>340174.22959</v>
      </c>
      <c r="C20" s="9">
        <f>C21</f>
        <v>583389.37499000004</v>
      </c>
      <c r="D20" s="10">
        <f t="shared" si="0"/>
        <v>71.497228256572726</v>
      </c>
      <c r="E20" s="10">
        <f t="shared" si="1"/>
        <v>3.1087082005932141</v>
      </c>
      <c r="F20" s="9">
        <f>F21</f>
        <v>1664428.00795</v>
      </c>
      <c r="G20" s="9">
        <f>G21</f>
        <v>2098243.8279599999</v>
      </c>
      <c r="H20" s="10">
        <f t="shared" si="2"/>
        <v>26.063958184908881</v>
      </c>
      <c r="I20" s="10">
        <f t="shared" si="3"/>
        <v>3.0518876318588357</v>
      </c>
      <c r="J20" s="9">
        <f>J21</f>
        <v>5441376.0524700005</v>
      </c>
      <c r="K20" s="9">
        <f>K21</f>
        <v>5998253.4248400005</v>
      </c>
      <c r="L20" s="10">
        <f t="shared" si="4"/>
        <v>10.23412767285615</v>
      </c>
      <c r="M20" s="10">
        <f t="shared" si="5"/>
        <v>3.2117162535227513</v>
      </c>
    </row>
    <row r="21" spans="1:13" ht="14.25" x14ac:dyDescent="0.2">
      <c r="A21" s="12" t="s">
        <v>22</v>
      </c>
      <c r="B21" s="13">
        <v>340174.22959</v>
      </c>
      <c r="C21" s="13">
        <v>583389.37499000004</v>
      </c>
      <c r="D21" s="14">
        <f t="shared" si="0"/>
        <v>71.497228256572726</v>
      </c>
      <c r="E21" s="14">
        <f t="shared" si="1"/>
        <v>3.1087082005932141</v>
      </c>
      <c r="F21" s="13">
        <v>1664428.00795</v>
      </c>
      <c r="G21" s="13">
        <v>2098243.8279599999</v>
      </c>
      <c r="H21" s="14">
        <f t="shared" si="2"/>
        <v>26.063958184908881</v>
      </c>
      <c r="I21" s="14">
        <f t="shared" si="3"/>
        <v>3.0518876318588357</v>
      </c>
      <c r="J21" s="13">
        <v>5441376.0524700005</v>
      </c>
      <c r="K21" s="13">
        <v>5998253.4248400005</v>
      </c>
      <c r="L21" s="14">
        <f t="shared" si="4"/>
        <v>10.23412767285615</v>
      </c>
      <c r="M21" s="14">
        <f t="shared" si="5"/>
        <v>3.2117162535227513</v>
      </c>
    </row>
    <row r="22" spans="1:13" ht="16.5" x14ac:dyDescent="0.25">
      <c r="A22" s="8" t="s">
        <v>23</v>
      </c>
      <c r="B22" s="9">
        <f>B23+B27+B29</f>
        <v>6232768.7492399998</v>
      </c>
      <c r="C22" s="9">
        <f>C23+C27+C29</f>
        <v>14173705.354200004</v>
      </c>
      <c r="D22" s="10">
        <f t="shared" si="0"/>
        <v>127.40624471152233</v>
      </c>
      <c r="E22" s="10">
        <f t="shared" si="1"/>
        <v>75.527453800729177</v>
      </c>
      <c r="F22" s="9">
        <f>F23+F27+F29</f>
        <v>38413208.266619995</v>
      </c>
      <c r="G22" s="9">
        <f>G23+G27+G29</f>
        <v>51365646.568159997</v>
      </c>
      <c r="H22" s="10">
        <f t="shared" si="2"/>
        <v>33.718710011512655</v>
      </c>
      <c r="I22" s="10">
        <f t="shared" si="3"/>
        <v>74.711136701500735</v>
      </c>
      <c r="J22" s="9">
        <f>J23+J27+J29</f>
        <v>130551102.69551</v>
      </c>
      <c r="K22" s="9">
        <f>K23+K27+K29</f>
        <v>140497643.75580999</v>
      </c>
      <c r="L22" s="10">
        <f t="shared" si="4"/>
        <v>7.6188870526040233</v>
      </c>
      <c r="M22" s="10">
        <f t="shared" si="5"/>
        <v>75.228326326379047</v>
      </c>
    </row>
    <row r="23" spans="1:13" ht="15.75" x14ac:dyDescent="0.25">
      <c r="A23" s="11" t="s">
        <v>24</v>
      </c>
      <c r="B23" s="9">
        <f>B24+B25+B26</f>
        <v>435635.72213000001</v>
      </c>
      <c r="C23" s="9">
        <f>C24+C25+C26</f>
        <v>1327838.6542700001</v>
      </c>
      <c r="D23" s="10">
        <f>(C23-B23)/B23*100</f>
        <v>204.8048143934702</v>
      </c>
      <c r="E23" s="10">
        <f t="shared" si="1"/>
        <v>7.0756566549820405</v>
      </c>
      <c r="F23" s="9">
        <f>F24+F25+F26</f>
        <v>3411739.7684999998</v>
      </c>
      <c r="G23" s="9">
        <f>G24+G25+G26</f>
        <v>4838416.2086800002</v>
      </c>
      <c r="H23" s="10">
        <f t="shared" si="2"/>
        <v>41.816684066946017</v>
      </c>
      <c r="I23" s="10">
        <f t="shared" si="3"/>
        <v>7.0374578913510861</v>
      </c>
      <c r="J23" s="9">
        <f>J24+J25+J26</f>
        <v>11409472.50024</v>
      </c>
      <c r="K23" s="9">
        <f>K24+K25+K26</f>
        <v>12645838.04871</v>
      </c>
      <c r="L23" s="10">
        <f t="shared" si="4"/>
        <v>10.836307712245178</v>
      </c>
      <c r="M23" s="10">
        <f t="shared" si="5"/>
        <v>6.7711116426431612</v>
      </c>
    </row>
    <row r="24" spans="1:13" ht="14.25" x14ac:dyDescent="0.2">
      <c r="A24" s="12" t="s">
        <v>25</v>
      </c>
      <c r="B24" s="13">
        <v>306219.74414999998</v>
      </c>
      <c r="C24" s="13">
        <v>878525.14685000002</v>
      </c>
      <c r="D24" s="14">
        <f t="shared" si="0"/>
        <v>186.89369762508176</v>
      </c>
      <c r="E24" s="14">
        <f t="shared" si="1"/>
        <v>4.6813988144483547</v>
      </c>
      <c r="F24" s="13">
        <v>2209644.39652</v>
      </c>
      <c r="G24" s="13">
        <v>3223328.8723300002</v>
      </c>
      <c r="H24" s="14">
        <f t="shared" si="2"/>
        <v>45.875457490194627</v>
      </c>
      <c r="I24" s="14">
        <f t="shared" si="3"/>
        <v>4.688319530738994</v>
      </c>
      <c r="J24" s="13">
        <v>7395332.7464100001</v>
      </c>
      <c r="K24" s="13">
        <v>8297400.8215899998</v>
      </c>
      <c r="L24" s="14">
        <f t="shared" si="4"/>
        <v>12.197802399329506</v>
      </c>
      <c r="M24" s="14">
        <f t="shared" si="5"/>
        <v>4.4427761205178617</v>
      </c>
    </row>
    <row r="25" spans="1:13" ht="14.25" x14ac:dyDescent="0.2">
      <c r="A25" s="12" t="s">
        <v>26</v>
      </c>
      <c r="B25" s="13">
        <v>53932.50344</v>
      </c>
      <c r="C25" s="13">
        <v>143323.41703000001</v>
      </c>
      <c r="D25" s="14">
        <f t="shared" si="0"/>
        <v>165.74590068760216</v>
      </c>
      <c r="E25" s="14">
        <f t="shared" si="1"/>
        <v>0.76372779649241884</v>
      </c>
      <c r="F25" s="13">
        <v>468425.66472</v>
      </c>
      <c r="G25" s="13">
        <v>540040.75977</v>
      </c>
      <c r="H25" s="14">
        <f t="shared" si="2"/>
        <v>15.288465266481014</v>
      </c>
      <c r="I25" s="14">
        <f t="shared" si="3"/>
        <v>0.78548722197081633</v>
      </c>
      <c r="J25" s="13">
        <v>1553074.69979</v>
      </c>
      <c r="K25" s="13">
        <v>1403400.96334</v>
      </c>
      <c r="L25" s="14">
        <f t="shared" si="4"/>
        <v>-9.6372528939038276</v>
      </c>
      <c r="M25" s="14">
        <f t="shared" si="5"/>
        <v>0.75143968834374408</v>
      </c>
    </row>
    <row r="26" spans="1:13" ht="14.25" x14ac:dyDescent="0.2">
      <c r="A26" s="12" t="s">
        <v>27</v>
      </c>
      <c r="B26" s="13">
        <v>75483.474539999996</v>
      </c>
      <c r="C26" s="13">
        <v>305990.09039000003</v>
      </c>
      <c r="D26" s="14">
        <f t="shared" si="0"/>
        <v>305.37361621827648</v>
      </c>
      <c r="E26" s="14">
        <f t="shared" si="1"/>
        <v>1.6305300440412669</v>
      </c>
      <c r="F26" s="13">
        <v>733669.70726000005</v>
      </c>
      <c r="G26" s="13">
        <v>1075046.5765800001</v>
      </c>
      <c r="H26" s="14">
        <f t="shared" si="2"/>
        <v>46.530048323096693</v>
      </c>
      <c r="I26" s="14">
        <f t="shared" si="3"/>
        <v>1.5636511386412768</v>
      </c>
      <c r="J26" s="13">
        <v>2461065.0540399998</v>
      </c>
      <c r="K26" s="13">
        <v>2945036.2637800002</v>
      </c>
      <c r="L26" s="14">
        <f t="shared" si="4"/>
        <v>19.665112425432632</v>
      </c>
      <c r="M26" s="14">
        <f t="shared" si="5"/>
        <v>1.5768958337815557</v>
      </c>
    </row>
    <row r="27" spans="1:13" ht="15.75" x14ac:dyDescent="0.25">
      <c r="A27" s="11" t="s">
        <v>28</v>
      </c>
      <c r="B27" s="9">
        <f>B28</f>
        <v>1275431.3443100001</v>
      </c>
      <c r="C27" s="9">
        <f>C28</f>
        <v>2162320.5185600002</v>
      </c>
      <c r="D27" s="10">
        <f t="shared" si="0"/>
        <v>69.536410423549796</v>
      </c>
      <c r="E27" s="10">
        <f t="shared" si="1"/>
        <v>11.522361936183133</v>
      </c>
      <c r="F27" s="9">
        <f>F28</f>
        <v>5934208.5317200003</v>
      </c>
      <c r="G27" s="9">
        <f>G28</f>
        <v>7466783.5418499997</v>
      </c>
      <c r="H27" s="10">
        <f t="shared" si="2"/>
        <v>25.826106412303485</v>
      </c>
      <c r="I27" s="10">
        <f t="shared" si="3"/>
        <v>10.860408136310049</v>
      </c>
      <c r="J27" s="9">
        <f>J28</f>
        <v>19735323.821770001</v>
      </c>
      <c r="K27" s="9">
        <f>K28</f>
        <v>19789513.550020002</v>
      </c>
      <c r="L27" s="10">
        <f t="shared" si="4"/>
        <v>0.27458241242651427</v>
      </c>
      <c r="M27" s="10">
        <f t="shared" si="5"/>
        <v>10.596134877312782</v>
      </c>
    </row>
    <row r="28" spans="1:13" ht="14.25" x14ac:dyDescent="0.2">
      <c r="A28" s="12" t="s">
        <v>29</v>
      </c>
      <c r="B28" s="13">
        <v>1275431.3443100001</v>
      </c>
      <c r="C28" s="13">
        <v>2162320.5185600002</v>
      </c>
      <c r="D28" s="14">
        <f t="shared" si="0"/>
        <v>69.536410423549796</v>
      </c>
      <c r="E28" s="14">
        <f t="shared" si="1"/>
        <v>11.522361936183133</v>
      </c>
      <c r="F28" s="13">
        <v>5934208.5317200003</v>
      </c>
      <c r="G28" s="13">
        <v>7466783.5418499997</v>
      </c>
      <c r="H28" s="14">
        <f t="shared" si="2"/>
        <v>25.826106412303485</v>
      </c>
      <c r="I28" s="14">
        <f t="shared" si="3"/>
        <v>10.860408136310049</v>
      </c>
      <c r="J28" s="13">
        <v>19735323.821770001</v>
      </c>
      <c r="K28" s="13">
        <v>19789513.550020002</v>
      </c>
      <c r="L28" s="14">
        <f t="shared" si="4"/>
        <v>0.27458241242651427</v>
      </c>
      <c r="M28" s="14">
        <f t="shared" si="5"/>
        <v>10.596134877312782</v>
      </c>
    </row>
    <row r="29" spans="1:13" ht="15.75" x14ac:dyDescent="0.25">
      <c r="A29" s="11" t="s">
        <v>30</v>
      </c>
      <c r="B29" s="9">
        <f>B30+B31+B32+B33+B34+B35+B36+B37+B38+B39+B40+B41</f>
        <v>4521701.6827999996</v>
      </c>
      <c r="C29" s="9">
        <f>C30+C31+C32+C33+C34+C35+C36+C37+C38+C39+C40+C41</f>
        <v>10683546.181370003</v>
      </c>
      <c r="D29" s="10">
        <f t="shared" si="0"/>
        <v>136.27268959402844</v>
      </c>
      <c r="E29" s="10">
        <f t="shared" si="1"/>
        <v>56.929435209564005</v>
      </c>
      <c r="F29" s="9">
        <f>F30+F31+F32+F33+F34+F35+F36+F37+F38+F39+F40+F41</f>
        <v>29067259.966399997</v>
      </c>
      <c r="G29" s="9">
        <f>G30+G31+G32+G33+G34+G35+G36+G37+G38+G39+G40+G41</f>
        <v>39060446.817629993</v>
      </c>
      <c r="H29" s="10">
        <f t="shared" si="2"/>
        <v>34.37952824855703</v>
      </c>
      <c r="I29" s="10">
        <f t="shared" si="3"/>
        <v>56.813270673839597</v>
      </c>
      <c r="J29" s="9">
        <f>J30+J31+J32+J33+J34+J35+J36+J37+J38+J39+J40+J41</f>
        <v>99406306.37349999</v>
      </c>
      <c r="K29" s="9">
        <f>K30+K31+K32+K33+K34+K35+K36+K37+K38+K39+K40+K41</f>
        <v>108062292.15707999</v>
      </c>
      <c r="L29" s="10">
        <f t="shared" si="4"/>
        <v>8.7076827410293376</v>
      </c>
      <c r="M29" s="10">
        <f t="shared" si="5"/>
        <v>57.861079806423113</v>
      </c>
    </row>
    <row r="30" spans="1:13" ht="14.25" x14ac:dyDescent="0.2">
      <c r="A30" s="12" t="s">
        <v>31</v>
      </c>
      <c r="B30" s="13">
        <v>573277.50399</v>
      </c>
      <c r="C30" s="13">
        <v>1632042.47918</v>
      </c>
      <c r="D30" s="14">
        <f t="shared" si="0"/>
        <v>184.68629377936813</v>
      </c>
      <c r="E30" s="14">
        <f t="shared" si="1"/>
        <v>8.6966682223691727</v>
      </c>
      <c r="F30" s="13">
        <v>4790261.5422900002</v>
      </c>
      <c r="G30" s="13">
        <v>6336206.5751400003</v>
      </c>
      <c r="H30" s="14">
        <f t="shared" si="2"/>
        <v>32.272664429737084</v>
      </c>
      <c r="I30" s="14">
        <f t="shared" si="3"/>
        <v>9.2159882573671226</v>
      </c>
      <c r="J30" s="13">
        <v>16481733.06659</v>
      </c>
      <c r="K30" s="13">
        <v>18665976.489410002</v>
      </c>
      <c r="L30" s="14">
        <f t="shared" si="4"/>
        <v>13.252510606713233</v>
      </c>
      <c r="M30" s="14">
        <f t="shared" si="5"/>
        <v>9.9945460507965738</v>
      </c>
    </row>
    <row r="31" spans="1:13" ht="14.25" x14ac:dyDescent="0.2">
      <c r="A31" s="12" t="s">
        <v>32</v>
      </c>
      <c r="B31" s="13">
        <v>596327.52368999994</v>
      </c>
      <c r="C31" s="13">
        <v>2465647.1821099999</v>
      </c>
      <c r="D31" s="14">
        <f t="shared" si="0"/>
        <v>313.47197373230136</v>
      </c>
      <c r="E31" s="14">
        <f t="shared" si="1"/>
        <v>13.138699371969697</v>
      </c>
      <c r="F31" s="13">
        <v>7573056.9202100001</v>
      </c>
      <c r="G31" s="13">
        <v>10153350.21814</v>
      </c>
      <c r="H31" s="14">
        <f t="shared" si="2"/>
        <v>34.072017748130818</v>
      </c>
      <c r="I31" s="14">
        <f t="shared" si="3"/>
        <v>14.768009103498434</v>
      </c>
      <c r="J31" s="13">
        <v>27788131.718199998</v>
      </c>
      <c r="K31" s="13">
        <v>28125738.821400002</v>
      </c>
      <c r="L31" s="14">
        <f t="shared" si="4"/>
        <v>1.2149327152457887</v>
      </c>
      <c r="M31" s="14">
        <f t="shared" si="5"/>
        <v>15.059699235271268</v>
      </c>
    </row>
    <row r="32" spans="1:13" ht="14.25" x14ac:dyDescent="0.2">
      <c r="A32" s="12" t="s">
        <v>33</v>
      </c>
      <c r="B32" s="13">
        <v>28953.63925</v>
      </c>
      <c r="C32" s="13">
        <v>109911.5089</v>
      </c>
      <c r="D32" s="14">
        <f t="shared" si="0"/>
        <v>279.61206862795325</v>
      </c>
      <c r="E32" s="14">
        <f t="shared" si="1"/>
        <v>0.58568569073247334</v>
      </c>
      <c r="F32" s="13">
        <v>354063.18680000002</v>
      </c>
      <c r="G32" s="13">
        <v>320991.74599000002</v>
      </c>
      <c r="H32" s="14">
        <f t="shared" si="2"/>
        <v>-9.3405476883653229</v>
      </c>
      <c r="I32" s="14">
        <f t="shared" si="3"/>
        <v>0.46688126825951015</v>
      </c>
      <c r="J32" s="13">
        <v>1014707.8155800001</v>
      </c>
      <c r="K32" s="13">
        <v>1341934.9140900001</v>
      </c>
      <c r="L32" s="14">
        <f t="shared" si="4"/>
        <v>32.248406239283696</v>
      </c>
      <c r="M32" s="14">
        <f t="shared" si="5"/>
        <v>0.71852818970673527</v>
      </c>
    </row>
    <row r="33" spans="1:13" ht="14.25" x14ac:dyDescent="0.2">
      <c r="A33" s="12" t="s">
        <v>34</v>
      </c>
      <c r="B33" s="13">
        <v>619436.81217000005</v>
      </c>
      <c r="C33" s="13">
        <v>1258542.2725800001</v>
      </c>
      <c r="D33" s="14">
        <f t="shared" si="0"/>
        <v>103.17524691035025</v>
      </c>
      <c r="E33" s="14">
        <f t="shared" si="1"/>
        <v>6.7063968788079675</v>
      </c>
      <c r="F33" s="13">
        <v>3133417.5730400002</v>
      </c>
      <c r="G33" s="13">
        <v>4474737.8713100003</v>
      </c>
      <c r="H33" s="14">
        <f t="shared" si="2"/>
        <v>42.806943760408828</v>
      </c>
      <c r="I33" s="14">
        <f t="shared" si="3"/>
        <v>6.5084891390047099</v>
      </c>
      <c r="J33" s="13">
        <v>10753311.62685</v>
      </c>
      <c r="K33" s="13">
        <v>12389716.889830001</v>
      </c>
      <c r="L33" s="14">
        <f t="shared" si="4"/>
        <v>15.21768660450658</v>
      </c>
      <c r="M33" s="14">
        <f t="shared" si="5"/>
        <v>6.6339736408642658</v>
      </c>
    </row>
    <row r="34" spans="1:13" ht="14.25" x14ac:dyDescent="0.2">
      <c r="A34" s="12" t="s">
        <v>35</v>
      </c>
      <c r="B34" s="13">
        <v>455426.81581</v>
      </c>
      <c r="C34" s="13">
        <v>824496.83010000002</v>
      </c>
      <c r="D34" s="14">
        <f t="shared" si="0"/>
        <v>81.038270360428839</v>
      </c>
      <c r="E34" s="14">
        <f t="shared" si="1"/>
        <v>4.3934980083223403</v>
      </c>
      <c r="F34" s="13">
        <v>2338128.0336699998</v>
      </c>
      <c r="G34" s="13">
        <v>2945068.9658900001</v>
      </c>
      <c r="H34" s="14">
        <f t="shared" si="2"/>
        <v>25.958413032982058</v>
      </c>
      <c r="I34" s="14">
        <f t="shared" si="3"/>
        <v>4.2835915598567542</v>
      </c>
      <c r="J34" s="13">
        <v>7626335.4940299997</v>
      </c>
      <c r="K34" s="13">
        <v>8147014.8859599996</v>
      </c>
      <c r="L34" s="14">
        <f t="shared" si="4"/>
        <v>6.8273863946530398</v>
      </c>
      <c r="M34" s="14">
        <f t="shared" si="5"/>
        <v>4.3622531883316507</v>
      </c>
    </row>
    <row r="35" spans="1:13" ht="14.25" x14ac:dyDescent="0.2">
      <c r="A35" s="12" t="s">
        <v>36</v>
      </c>
      <c r="B35" s="13">
        <v>517653.10184000002</v>
      </c>
      <c r="C35" s="13">
        <v>1050316.7524900001</v>
      </c>
      <c r="D35" s="14">
        <f t="shared" si="0"/>
        <v>102.89973125953364</v>
      </c>
      <c r="E35" s="14">
        <f t="shared" si="1"/>
        <v>5.5968251080028066</v>
      </c>
      <c r="F35" s="13">
        <v>2580436.9876999999</v>
      </c>
      <c r="G35" s="13">
        <v>3622966.9623799999</v>
      </c>
      <c r="H35" s="14">
        <f t="shared" si="2"/>
        <v>40.401295580917477</v>
      </c>
      <c r="I35" s="14">
        <f t="shared" si="3"/>
        <v>5.2695916059815913</v>
      </c>
      <c r="J35" s="13">
        <v>7976545.5961100003</v>
      </c>
      <c r="K35" s="13">
        <v>9295250.1651700009</v>
      </c>
      <c r="L35" s="14">
        <f t="shared" si="4"/>
        <v>16.532276449383126</v>
      </c>
      <c r="M35" s="14">
        <f t="shared" si="5"/>
        <v>4.9770664761188979</v>
      </c>
    </row>
    <row r="36" spans="1:13" ht="14.25" x14ac:dyDescent="0.2">
      <c r="A36" s="12" t="s">
        <v>37</v>
      </c>
      <c r="B36" s="13">
        <v>900235.88714999997</v>
      </c>
      <c r="C36" s="13">
        <v>1657800.74759</v>
      </c>
      <c r="D36" s="14">
        <f t="shared" si="0"/>
        <v>84.15181745734742</v>
      </c>
      <c r="E36" s="14">
        <f t="shared" si="1"/>
        <v>8.833926361910402</v>
      </c>
      <c r="F36" s="13">
        <v>4010672.56428</v>
      </c>
      <c r="G36" s="13">
        <v>5465857.3511100002</v>
      </c>
      <c r="H36" s="14">
        <f t="shared" si="2"/>
        <v>36.282812009891323</v>
      </c>
      <c r="I36" s="14">
        <f t="shared" si="3"/>
        <v>7.9500686360056871</v>
      </c>
      <c r="J36" s="13">
        <v>12896490.872090001</v>
      </c>
      <c r="K36" s="13">
        <v>14063656.306399999</v>
      </c>
      <c r="L36" s="14">
        <f t="shared" si="4"/>
        <v>9.0502559640927203</v>
      </c>
      <c r="M36" s="14">
        <f t="shared" si="5"/>
        <v>7.53027095456999</v>
      </c>
    </row>
    <row r="37" spans="1:13" ht="14.25" x14ac:dyDescent="0.2">
      <c r="A37" s="15" t="s">
        <v>38</v>
      </c>
      <c r="B37" s="13">
        <v>231358.31606000001</v>
      </c>
      <c r="C37" s="13">
        <v>402509.65781</v>
      </c>
      <c r="D37" s="14">
        <f t="shared" si="0"/>
        <v>73.976740782299757</v>
      </c>
      <c r="E37" s="14">
        <f t="shared" si="1"/>
        <v>2.1448540677885397</v>
      </c>
      <c r="F37" s="13">
        <v>1144754.88509</v>
      </c>
      <c r="G37" s="13">
        <v>1413999.90655</v>
      </c>
      <c r="H37" s="14">
        <f t="shared" si="2"/>
        <v>23.519884035160249</v>
      </c>
      <c r="I37" s="14">
        <f t="shared" si="3"/>
        <v>2.0566574621811591</v>
      </c>
      <c r="J37" s="13">
        <v>3513157.39225</v>
      </c>
      <c r="K37" s="13">
        <v>4026957.9702400002</v>
      </c>
      <c r="L37" s="14">
        <f t="shared" si="4"/>
        <v>14.62503727056011</v>
      </c>
      <c r="M37" s="14">
        <f t="shared" si="5"/>
        <v>2.1562020557038717</v>
      </c>
    </row>
    <row r="38" spans="1:13" ht="14.25" x14ac:dyDescent="0.2">
      <c r="A38" s="12" t="s">
        <v>39</v>
      </c>
      <c r="B38" s="13">
        <v>145571.75638000001</v>
      </c>
      <c r="C38" s="13">
        <v>404523.35858</v>
      </c>
      <c r="D38" s="14">
        <f t="shared" si="0"/>
        <v>177.88588160194593</v>
      </c>
      <c r="E38" s="14">
        <f t="shared" si="1"/>
        <v>2.1555844793551668</v>
      </c>
      <c r="F38" s="13">
        <v>1039583.94936</v>
      </c>
      <c r="G38" s="13">
        <v>1380148.28257</v>
      </c>
      <c r="H38" s="14">
        <f t="shared" si="2"/>
        <v>32.759675966492367</v>
      </c>
      <c r="I38" s="14">
        <f t="shared" si="3"/>
        <v>2.0074204044254165</v>
      </c>
      <c r="J38" s="13">
        <v>4070793.4294099999</v>
      </c>
      <c r="K38" s="13">
        <v>4119364.6549399998</v>
      </c>
      <c r="L38" s="14">
        <f t="shared" si="4"/>
        <v>1.193163602434123</v>
      </c>
      <c r="M38" s="14">
        <f t="shared" si="5"/>
        <v>2.2056804671954731</v>
      </c>
    </row>
    <row r="39" spans="1:13" ht="14.25" x14ac:dyDescent="0.2">
      <c r="A39" s="12" t="s">
        <v>40</v>
      </c>
      <c r="B39" s="13">
        <v>160660.43745</v>
      </c>
      <c r="C39" s="13">
        <v>302548.55531999998</v>
      </c>
      <c r="D39" s="14">
        <f>(C39-B39)/B39*100</f>
        <v>88.315530644660271</v>
      </c>
      <c r="E39" s="14">
        <f t="shared" si="1"/>
        <v>1.6121911288100432</v>
      </c>
      <c r="F39" s="13">
        <v>642869.78839</v>
      </c>
      <c r="G39" s="13">
        <v>949743.90986000001</v>
      </c>
      <c r="H39" s="14">
        <f t="shared" si="2"/>
        <v>47.735035463174292</v>
      </c>
      <c r="I39" s="14">
        <f t="shared" si="3"/>
        <v>1.381398888590103</v>
      </c>
      <c r="J39" s="13">
        <v>2571847.52361</v>
      </c>
      <c r="K39" s="13">
        <v>2585895.0580500001</v>
      </c>
      <c r="L39" s="14">
        <f t="shared" si="4"/>
        <v>0.54620401524745565</v>
      </c>
      <c r="M39" s="14">
        <f t="shared" si="5"/>
        <v>1.3845965816399095</v>
      </c>
    </row>
    <row r="40" spans="1:13" ht="14.25" x14ac:dyDescent="0.2">
      <c r="A40" s="12" t="s">
        <v>41</v>
      </c>
      <c r="B40" s="13">
        <v>286875.33373000001</v>
      </c>
      <c r="C40" s="13">
        <v>561885.68698999996</v>
      </c>
      <c r="D40" s="14">
        <f>(C40-B40)/B40*100</f>
        <v>95.86406390687911</v>
      </c>
      <c r="E40" s="14">
        <f t="shared" si="1"/>
        <v>2.9941214527119318</v>
      </c>
      <c r="F40" s="13">
        <v>1431436.89347</v>
      </c>
      <c r="G40" s="13">
        <v>1954303.4867</v>
      </c>
      <c r="H40" s="14">
        <f t="shared" si="2"/>
        <v>36.527393950459071</v>
      </c>
      <c r="I40" s="14">
        <f t="shared" si="3"/>
        <v>2.8425269553906345</v>
      </c>
      <c r="J40" s="13">
        <v>4604107.1599599998</v>
      </c>
      <c r="K40" s="13">
        <v>5185884.89592</v>
      </c>
      <c r="L40" s="14">
        <f t="shared" si="4"/>
        <v>12.636059842817705</v>
      </c>
      <c r="M40" s="14">
        <f t="shared" si="5"/>
        <v>2.7767400990678688</v>
      </c>
    </row>
    <row r="41" spans="1:13" ht="14.25" x14ac:dyDescent="0.2">
      <c r="A41" s="12" t="s">
        <v>42</v>
      </c>
      <c r="B41" s="13">
        <v>5924.5552799999996</v>
      </c>
      <c r="C41" s="13">
        <v>13321.149719999999</v>
      </c>
      <c r="D41" s="14">
        <f t="shared" si="0"/>
        <v>124.8464077121414</v>
      </c>
      <c r="E41" s="14">
        <f t="shared" si="1"/>
        <v>7.0984438783452036E-2</v>
      </c>
      <c r="F41" s="13">
        <v>28577.642100000001</v>
      </c>
      <c r="G41" s="13">
        <v>43071.541989999998</v>
      </c>
      <c r="H41" s="14">
        <f t="shared" si="2"/>
        <v>50.717619876693732</v>
      </c>
      <c r="I41" s="14">
        <f t="shared" si="3"/>
        <v>6.2647393278487659E-2</v>
      </c>
      <c r="J41" s="13">
        <v>109144.67882</v>
      </c>
      <c r="K41" s="13">
        <v>114901.10567</v>
      </c>
      <c r="L41" s="14">
        <f t="shared" si="4"/>
        <v>5.2741250533096791</v>
      </c>
      <c r="M41" s="14">
        <f t="shared" si="5"/>
        <v>6.1522867156603649E-2</v>
      </c>
    </row>
    <row r="42" spans="1:13" ht="15.75" x14ac:dyDescent="0.25">
      <c r="A42" s="11" t="s">
        <v>43</v>
      </c>
      <c r="B42" s="9">
        <f>B43</f>
        <v>329304.61407000001</v>
      </c>
      <c r="C42" s="9">
        <f>C43</f>
        <v>558470.54290999996</v>
      </c>
      <c r="D42" s="10">
        <f t="shared" si="0"/>
        <v>69.590864825017704</v>
      </c>
      <c r="E42" s="10">
        <f t="shared" si="1"/>
        <v>2.9759231672051287</v>
      </c>
      <c r="F42" s="9">
        <f>F43</f>
        <v>1264766.9884200001</v>
      </c>
      <c r="G42" s="9">
        <f>G43</f>
        <v>1772904.8583500001</v>
      </c>
      <c r="H42" s="10">
        <f t="shared" si="2"/>
        <v>40.176402023647626</v>
      </c>
      <c r="I42" s="10">
        <f t="shared" si="3"/>
        <v>2.5786833434517096</v>
      </c>
      <c r="J42" s="9">
        <f>J43</f>
        <v>4222843.9771400001</v>
      </c>
      <c r="K42" s="9">
        <f>K43</f>
        <v>4778158.7140300004</v>
      </c>
      <c r="L42" s="10">
        <f t="shared" si="4"/>
        <v>13.150254660038318</v>
      </c>
      <c r="M42" s="10">
        <f t="shared" si="5"/>
        <v>2.5584264146310005</v>
      </c>
    </row>
    <row r="43" spans="1:13" ht="14.25" x14ac:dyDescent="0.2">
      <c r="A43" s="12" t="s">
        <v>44</v>
      </c>
      <c r="B43" s="13">
        <v>329304.61407000001</v>
      </c>
      <c r="C43" s="13">
        <v>558470.54290999996</v>
      </c>
      <c r="D43" s="14">
        <f t="shared" si="0"/>
        <v>69.590864825017704</v>
      </c>
      <c r="E43" s="14">
        <f t="shared" si="1"/>
        <v>2.9759231672051287</v>
      </c>
      <c r="F43" s="13">
        <v>1264766.9884200001</v>
      </c>
      <c r="G43" s="13">
        <v>1772904.8583500001</v>
      </c>
      <c r="H43" s="14">
        <f t="shared" si="2"/>
        <v>40.176402023647626</v>
      </c>
      <c r="I43" s="14">
        <f t="shared" si="3"/>
        <v>2.5786833434517096</v>
      </c>
      <c r="J43" s="13">
        <v>4222843.9771400001</v>
      </c>
      <c r="K43" s="13">
        <v>4778158.7140300004</v>
      </c>
      <c r="L43" s="14">
        <f t="shared" si="4"/>
        <v>13.150254660038318</v>
      </c>
      <c r="M43" s="14">
        <f t="shared" si="5"/>
        <v>2.5584264146310005</v>
      </c>
    </row>
    <row r="44" spans="1:13" ht="15.75" x14ac:dyDescent="0.25">
      <c r="A44" s="11" t="s">
        <v>45</v>
      </c>
      <c r="B44" s="9">
        <f>B8+B22+B42</f>
        <v>8324762.1096599996</v>
      </c>
      <c r="C44" s="9">
        <f>C8+C22+C42</f>
        <v>17092405.148480002</v>
      </c>
      <c r="D44" s="10">
        <f t="shared" si="0"/>
        <v>105.32004306340581</v>
      </c>
      <c r="E44" s="10">
        <f t="shared" si="1"/>
        <v>91.080335588649106</v>
      </c>
      <c r="F44" s="16">
        <f>F8+F22+F42</f>
        <v>47455059.601429999</v>
      </c>
      <c r="G44" s="16">
        <f>G8+G22+G42</f>
        <v>62116605.763999999</v>
      </c>
      <c r="H44" s="17">
        <f t="shared" si="2"/>
        <v>30.895643764249307</v>
      </c>
      <c r="I44" s="17">
        <f t="shared" si="3"/>
        <v>90.348365780021638</v>
      </c>
      <c r="J44" s="16">
        <f>J8+J22+J42</f>
        <v>158356817.78703001</v>
      </c>
      <c r="K44" s="16">
        <f>K8+K22+K42</f>
        <v>170824547.80480999</v>
      </c>
      <c r="L44" s="17">
        <f t="shared" si="4"/>
        <v>7.8731880268947467</v>
      </c>
      <c r="M44" s="17">
        <f t="shared" si="5"/>
        <v>91.466621669126482</v>
      </c>
    </row>
    <row r="45" spans="1:13" ht="30" x14ac:dyDescent="0.2">
      <c r="A45" s="18" t="s">
        <v>46</v>
      </c>
      <c r="B45" s="19">
        <f>B46-B44</f>
        <v>653664.23733999953</v>
      </c>
      <c r="C45" s="19">
        <f>C46-C44</f>
        <v>1673890.6035199985</v>
      </c>
      <c r="D45" s="20">
        <f t="shared" si="0"/>
        <v>156.07804556230209</v>
      </c>
      <c r="E45" s="20">
        <f t="shared" si="1"/>
        <v>8.9196644113508938</v>
      </c>
      <c r="F45" s="19">
        <f>F46-F44</f>
        <v>4186639.9085700065</v>
      </c>
      <c r="G45" s="19">
        <f>G46-G44</f>
        <v>6635723.3209999949</v>
      </c>
      <c r="H45" s="21">
        <f t="shared" si="2"/>
        <v>58.497589138648898</v>
      </c>
      <c r="I45" s="20">
        <f t="shared" si="3"/>
        <v>9.6516342199783605</v>
      </c>
      <c r="J45" s="19">
        <f>J46-J44</f>
        <v>14243252.148969978</v>
      </c>
      <c r="K45" s="19">
        <f>K46-K44</f>
        <v>15937075.930190027</v>
      </c>
      <c r="L45" s="21">
        <f t="shared" si="4"/>
        <v>11.892113988465338</v>
      </c>
      <c r="M45" s="20">
        <f t="shared" si="5"/>
        <v>8.5333783308735178</v>
      </c>
    </row>
    <row r="46" spans="1:13" ht="20.25" x14ac:dyDescent="0.2">
      <c r="A46" s="22" t="s">
        <v>47</v>
      </c>
      <c r="B46" s="23">
        <v>8978426.3469999991</v>
      </c>
      <c r="C46" s="23">
        <v>18766295.752</v>
      </c>
      <c r="D46" s="24">
        <f t="shared" si="0"/>
        <v>109.0154223771125</v>
      </c>
      <c r="E46" s="25">
        <f t="shared" si="1"/>
        <v>100</v>
      </c>
      <c r="F46" s="23">
        <v>51641699.510000005</v>
      </c>
      <c r="G46" s="23">
        <v>68752329.084999993</v>
      </c>
      <c r="H46" s="24">
        <f t="shared" si="2"/>
        <v>33.133358772762023</v>
      </c>
      <c r="I46" s="25">
        <f t="shared" si="3"/>
        <v>100</v>
      </c>
      <c r="J46" s="23">
        <v>172600069.93599999</v>
      </c>
      <c r="K46" s="23">
        <v>186761623.73500001</v>
      </c>
      <c r="L46" s="24">
        <f t="shared" si="4"/>
        <v>8.2048366517181144</v>
      </c>
      <c r="M46" s="25">
        <f t="shared" si="5"/>
        <v>100</v>
      </c>
    </row>
  </sheetData>
  <mergeCells count="5">
    <mergeCell ref="B1:J1"/>
    <mergeCell ref="A5:M5"/>
    <mergeCell ref="B6:E6"/>
    <mergeCell ref="F6:I6"/>
    <mergeCell ref="J6:M6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Hümeyra Kuzgun</cp:lastModifiedBy>
  <dcterms:created xsi:type="dcterms:W3CDTF">2021-05-03T09:13:07Z</dcterms:created>
  <dcterms:modified xsi:type="dcterms:W3CDTF">2021-12-23T12:35:13Z</dcterms:modified>
</cp:coreProperties>
</file>