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54F19041-32E6-4F16-87AB-A74E369087BA}" xr6:coauthVersionLast="47" xr6:coauthVersionMax="47" xr10:uidLastSave="{00000000-0000-0000-0000-000000000000}"/>
  <bookViews>
    <workbookView xWindow="-120" yWindow="-120" windowWidth="29040" windowHeight="15840" xr2:uid="{B664AF6F-A1ED-4646-B900-D17F5D1D571F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M46" i="1" s="1"/>
  <c r="G46" i="1"/>
  <c r="F46" i="1"/>
  <c r="E46" i="1"/>
  <c r="D46" i="1"/>
  <c r="L43" i="1"/>
  <c r="H43" i="1"/>
  <c r="D43" i="1"/>
  <c r="K42" i="1"/>
  <c r="L42" i="1" s="1"/>
  <c r="J42" i="1"/>
  <c r="H42" i="1"/>
  <c r="G42" i="1"/>
  <c r="F42" i="1"/>
  <c r="C42" i="1"/>
  <c r="B42" i="1"/>
  <c r="D42" i="1" s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K29" i="1"/>
  <c r="J29" i="1"/>
  <c r="H29" i="1"/>
  <c r="G29" i="1"/>
  <c r="F29" i="1"/>
  <c r="C29" i="1"/>
  <c r="B29" i="1"/>
  <c r="D29" i="1" s="1"/>
  <c r="L28" i="1"/>
  <c r="H28" i="1"/>
  <c r="D28" i="1"/>
  <c r="L27" i="1"/>
  <c r="K27" i="1"/>
  <c r="J27" i="1"/>
  <c r="G27" i="1"/>
  <c r="F27" i="1"/>
  <c r="C27" i="1"/>
  <c r="C22" i="1" s="1"/>
  <c r="B27" i="1"/>
  <c r="L26" i="1"/>
  <c r="H26" i="1"/>
  <c r="D26" i="1"/>
  <c r="L25" i="1"/>
  <c r="H25" i="1"/>
  <c r="D25" i="1"/>
  <c r="L24" i="1"/>
  <c r="H24" i="1"/>
  <c r="D24" i="1"/>
  <c r="K23" i="1"/>
  <c r="J23" i="1"/>
  <c r="J22" i="1" s="1"/>
  <c r="H23" i="1"/>
  <c r="G23" i="1"/>
  <c r="F23" i="1"/>
  <c r="C23" i="1"/>
  <c r="B23" i="1"/>
  <c r="D23" i="1" s="1"/>
  <c r="H22" i="1"/>
  <c r="G22" i="1"/>
  <c r="F22" i="1"/>
  <c r="L21" i="1"/>
  <c r="H21" i="1"/>
  <c r="D21" i="1"/>
  <c r="L20" i="1"/>
  <c r="K20" i="1"/>
  <c r="J20" i="1"/>
  <c r="G20" i="1"/>
  <c r="I20" i="1" s="1"/>
  <c r="F20" i="1"/>
  <c r="C20" i="1"/>
  <c r="B20" i="1"/>
  <c r="L19" i="1"/>
  <c r="H19" i="1"/>
  <c r="D19" i="1"/>
  <c r="K18" i="1"/>
  <c r="J18" i="1"/>
  <c r="H18" i="1"/>
  <c r="G18" i="1"/>
  <c r="F18" i="1"/>
  <c r="C18" i="1"/>
  <c r="B18" i="1"/>
  <c r="D18" i="1" s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K9" i="1"/>
  <c r="L9" i="1" s="1"/>
  <c r="J9" i="1"/>
  <c r="J8" i="1" s="1"/>
  <c r="H9" i="1"/>
  <c r="G9" i="1"/>
  <c r="F9" i="1"/>
  <c r="C9" i="1"/>
  <c r="B9" i="1"/>
  <c r="D9" i="1" s="1"/>
  <c r="H8" i="1"/>
  <c r="G8" i="1"/>
  <c r="G44" i="1" s="1"/>
  <c r="F8" i="1"/>
  <c r="F44" i="1" s="1"/>
  <c r="F45" i="1" l="1"/>
  <c r="I39" i="1"/>
  <c r="I33" i="1"/>
  <c r="I31" i="1"/>
  <c r="I28" i="1"/>
  <c r="I25" i="1"/>
  <c r="I21" i="1"/>
  <c r="I15" i="1"/>
  <c r="I13" i="1"/>
  <c r="I44" i="1"/>
  <c r="H44" i="1"/>
  <c r="I35" i="1"/>
  <c r="I17" i="1"/>
  <c r="I22" i="1"/>
  <c r="I29" i="1"/>
  <c r="I43" i="1"/>
  <c r="I40" i="1"/>
  <c r="I38" i="1"/>
  <c r="I36" i="1"/>
  <c r="I34" i="1"/>
  <c r="I32" i="1"/>
  <c r="I30" i="1"/>
  <c r="I26" i="1"/>
  <c r="I24" i="1"/>
  <c r="I19" i="1"/>
  <c r="I16" i="1"/>
  <c r="I14" i="1"/>
  <c r="I12" i="1"/>
  <c r="I10" i="1"/>
  <c r="I41" i="1"/>
  <c r="I37" i="1"/>
  <c r="I11" i="1"/>
  <c r="I42" i="1"/>
  <c r="I23" i="1"/>
  <c r="I27" i="1"/>
  <c r="G45" i="1"/>
  <c r="I18" i="1"/>
  <c r="I9" i="1"/>
  <c r="J44" i="1"/>
  <c r="J45" i="1" s="1"/>
  <c r="I8" i="1"/>
  <c r="L23" i="1"/>
  <c r="L29" i="1"/>
  <c r="D27" i="1"/>
  <c r="K8" i="1"/>
  <c r="K22" i="1"/>
  <c r="I46" i="1"/>
  <c r="H20" i="1"/>
  <c r="B22" i="1"/>
  <c r="D22" i="1" s="1"/>
  <c r="H27" i="1"/>
  <c r="C8" i="1"/>
  <c r="L46" i="1"/>
  <c r="D20" i="1"/>
  <c r="L18" i="1"/>
  <c r="H46" i="1"/>
  <c r="B8" i="1"/>
  <c r="D8" i="1" l="1"/>
  <c r="C44" i="1"/>
  <c r="E8" i="1"/>
  <c r="B44" i="1"/>
  <c r="B45" i="1" s="1"/>
  <c r="L8" i="1"/>
  <c r="K44" i="1"/>
  <c r="H45" i="1"/>
  <c r="I45" i="1"/>
  <c r="L22" i="1"/>
  <c r="M22" i="1"/>
  <c r="C45" i="1" l="1"/>
  <c r="E39" i="1"/>
  <c r="E33" i="1"/>
  <c r="E21" i="1"/>
  <c r="E13" i="1"/>
  <c r="E43" i="1"/>
  <c r="E40" i="1"/>
  <c r="E38" i="1"/>
  <c r="E36" i="1"/>
  <c r="E34" i="1"/>
  <c r="E32" i="1"/>
  <c r="E30" i="1"/>
  <c r="E26" i="1"/>
  <c r="E24" i="1"/>
  <c r="E19" i="1"/>
  <c r="E16" i="1"/>
  <c r="E14" i="1"/>
  <c r="E12" i="1"/>
  <c r="E10" i="1"/>
  <c r="E44" i="1"/>
  <c r="E37" i="1"/>
  <c r="E28" i="1"/>
  <c r="E15" i="1"/>
  <c r="E11" i="1"/>
  <c r="E41" i="1"/>
  <c r="E35" i="1"/>
  <c r="E25" i="1"/>
  <c r="E42" i="1"/>
  <c r="E29" i="1"/>
  <c r="E23" i="1"/>
  <c r="E18" i="1"/>
  <c r="E9" i="1"/>
  <c r="D44" i="1"/>
  <c r="E31" i="1"/>
  <c r="E17" i="1"/>
  <c r="E22" i="1"/>
  <c r="E20" i="1"/>
  <c r="E27" i="1"/>
  <c r="M41" i="1"/>
  <c r="M33" i="1"/>
  <c r="M25" i="1"/>
  <c r="M21" i="1"/>
  <c r="M15" i="1"/>
  <c r="M13" i="1"/>
  <c r="M11" i="1"/>
  <c r="M39" i="1"/>
  <c r="M37" i="1"/>
  <c r="M31" i="1"/>
  <c r="M44" i="1"/>
  <c r="M43" i="1"/>
  <c r="M40" i="1"/>
  <c r="M38" i="1"/>
  <c r="M36" i="1"/>
  <c r="M34" i="1"/>
  <c r="M32" i="1"/>
  <c r="M30" i="1"/>
  <c r="M27" i="1"/>
  <c r="M26" i="1"/>
  <c r="M24" i="1"/>
  <c r="M20" i="1"/>
  <c r="M19" i="1"/>
  <c r="M16" i="1"/>
  <c r="M14" i="1"/>
  <c r="M12" i="1"/>
  <c r="M10" i="1"/>
  <c r="L44" i="1"/>
  <c r="M35" i="1"/>
  <c r="M28" i="1"/>
  <c r="M17" i="1"/>
  <c r="M9" i="1"/>
  <c r="M23" i="1"/>
  <c r="M42" i="1"/>
  <c r="M18" i="1"/>
  <c r="K45" i="1"/>
  <c r="M29" i="1"/>
  <c r="M8" i="1"/>
  <c r="M45" i="1" l="1"/>
  <c r="L45" i="1"/>
  <c r="D45" i="1"/>
  <c r="E45" i="1"/>
</calcChain>
</file>

<file path=xl/sharedStrings.xml><?xml version="1.0" encoding="utf-8"?>
<sst xmlns="http://schemas.openxmlformats.org/spreadsheetml/2006/main" count="53" uniqueCount="49">
  <si>
    <t>1 - 31 OCAK İHRACAT RAKAMLARI</t>
  </si>
  <si>
    <t xml:space="preserve">SEKTÖREL BAZDA İHRACAT RAKAMLARI -1.000 $ </t>
  </si>
  <si>
    <t>1 - 31 OCAK</t>
  </si>
  <si>
    <t>1 OCAK  -  31 OCAK</t>
  </si>
  <si>
    <t>SON 12 AYLIK</t>
  </si>
  <si>
    <t>SEKTÖRLER</t>
  </si>
  <si>
    <t>Değişim    ('20/'19)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</si>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</sst>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2" xr:uid="{17A81947-76FA-41ED-9F13-5339EB7D0385}"/>
    <cellStyle name="Normal_MAYIS_2009_İHRACAT_RAKAMLARI" xfId="1" xr:uid="{DB6EA4A8-10F4-4F90-8896-60B19FE1454C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997B6871-4F29-4C2E-AFFC-E06335E4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F68E-026B-4CA5-9106-87AB933B9C74}">
  <sheetPr>
    <pageSetUpPr fitToPage="1"/>
  </sheetPr>
  <dimension ref="A1:M46"/>
  <sheetViews>
    <sheetView showGridLines="0" tabSelected="1" zoomScale="80" zoomScaleNormal="80" workbookViewId="0">
      <pane xSplit="1" ySplit="7" topLeftCell="B28" activePane="bottomRight" state="frozen"/>
      <selection activeCell="B16" sqref="B16"/>
      <selection pane="topRight" activeCell="B16" sqref="B16"/>
      <selection pane="bottomLeft" activeCell="B16" sqref="B16"/>
      <selection pane="bottomRight" activeCell="K34" sqref="K34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"/>
      <c r="L1" s="2"/>
      <c r="M1" s="2"/>
    </row>
    <row r="5" spans="1:13" ht="26.25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3"/>
      <c r="B6" s="30" t="s">
        <v>2</v>
      </c>
      <c r="C6" s="30"/>
      <c r="D6" s="30"/>
      <c r="E6" s="30"/>
      <c r="F6" s="30" t="s">
        <v>3</v>
      </c>
      <c r="G6" s="30"/>
      <c r="H6" s="30"/>
      <c r="I6" s="30"/>
      <c r="J6" s="30" t="s">
        <v>4</v>
      </c>
      <c r="K6" s="30"/>
      <c r="L6" s="30"/>
      <c r="M6" s="30"/>
    </row>
    <row r="7" spans="1:13" ht="30" x14ac:dyDescent="0.25">
      <c r="A7" s="4" t="s">
        <v>5</v>
      </c>
      <c r="B7" s="5">
        <v>2020</v>
      </c>
      <c r="C7" s="6">
        <v>2021</v>
      </c>
      <c r="D7" s="7" t="s">
        <v>6</v>
      </c>
      <c r="E7" s="7" t="s">
        <v>48</v>
      </c>
      <c r="F7" s="5">
        <v>2020</v>
      </c>
      <c r="G7" s="6">
        <v>2021</v>
      </c>
      <c r="H7" s="7" t="s">
        <v>6</v>
      </c>
      <c r="I7" s="7" t="s">
        <v>48</v>
      </c>
      <c r="J7" s="5" t="s">
        <v>7</v>
      </c>
      <c r="K7" s="5" t="s">
        <v>8</v>
      </c>
      <c r="L7" s="7" t="s">
        <v>6</v>
      </c>
      <c r="M7" s="7" t="s">
        <v>48</v>
      </c>
    </row>
    <row r="8" spans="1:13" ht="16.5" x14ac:dyDescent="0.25">
      <c r="A8" s="8" t="s">
        <v>9</v>
      </c>
      <c r="B8" s="9">
        <f>B9+B18+B20</f>
        <v>2043209.6545900004</v>
      </c>
      <c r="C8" s="9">
        <f>C9+C18+C20</f>
        <v>2063951.3013900002</v>
      </c>
      <c r="D8" s="10">
        <f t="shared" ref="D8:D46" si="0">(C8-B8)/B8*100</f>
        <v>1.015150195350945</v>
      </c>
      <c r="E8" s="10">
        <f>C8/C$44*100</f>
        <v>15.249771489084093</v>
      </c>
      <c r="F8" s="9">
        <f>F9+F18+F20</f>
        <v>2043209.6545900004</v>
      </c>
      <c r="G8" s="9">
        <f>G9+G18+G20</f>
        <v>2063951.3013900002</v>
      </c>
      <c r="H8" s="10">
        <f t="shared" ref="H8:H46" si="1">(G8-F8)/F8*100</f>
        <v>1.015150195350945</v>
      </c>
      <c r="I8" s="10">
        <f t="shared" ref="I8:I43" si="2">G8/G$44*100</f>
        <v>15.249771489084093</v>
      </c>
      <c r="J8" s="9">
        <f>J9+J18+J20</f>
        <v>23535531.654660001</v>
      </c>
      <c r="K8" s="9">
        <f>K9+K18+K20</f>
        <v>24380731.552689999</v>
      </c>
      <c r="L8" s="10">
        <f t="shared" ref="L8:L46" si="3">(K8-J8)/J8*100</f>
        <v>3.59116552127111</v>
      </c>
      <c r="M8" s="10">
        <f t="shared" ref="M8:M43" si="4">K8/K$44*100</f>
        <v>15.600835129903906</v>
      </c>
    </row>
    <row r="9" spans="1:13" ht="15.75" x14ac:dyDescent="0.25">
      <c r="A9" s="11" t="s">
        <v>10</v>
      </c>
      <c r="B9" s="9">
        <f>B10+B11+B12+B13+B14+B15+B16+B17</f>
        <v>1381716.6604000002</v>
      </c>
      <c r="C9" s="9">
        <f>C10+C11+C12+C13+C14+C15+C16+C17</f>
        <v>1392674.6043300002</v>
      </c>
      <c r="D9" s="10">
        <f t="shared" si="0"/>
        <v>0.79306736641850983</v>
      </c>
      <c r="E9" s="10">
        <f t="shared" ref="E9:E43" si="5">C9/C$44*100</f>
        <v>10.289956676972013</v>
      </c>
      <c r="F9" s="9">
        <f>F10+F11+F12+F13+F14+F15+F16+F17</f>
        <v>1381716.6604000002</v>
      </c>
      <c r="G9" s="9">
        <f>G10+G11+G12+G13+G14+G15+G16+G17</f>
        <v>1392674.6043300002</v>
      </c>
      <c r="H9" s="10">
        <f t="shared" si="1"/>
        <v>0.79306736641850983</v>
      </c>
      <c r="I9" s="10">
        <f t="shared" si="2"/>
        <v>10.289956676972013</v>
      </c>
      <c r="J9" s="9">
        <f>J10+J11+J12+J13+J14+J15+J16+J17</f>
        <v>15452501.575440001</v>
      </c>
      <c r="K9" s="9">
        <f>K10+K11+K12+K13+K14+K15+K16+K17</f>
        <v>16355570.277129998</v>
      </c>
      <c r="L9" s="10">
        <f t="shared" si="3"/>
        <v>5.8441586126438132</v>
      </c>
      <c r="M9" s="10">
        <f t="shared" si="4"/>
        <v>10.465664444794283</v>
      </c>
    </row>
    <row r="10" spans="1:13" ht="14.25" x14ac:dyDescent="0.2">
      <c r="A10" s="12" t="s">
        <v>11</v>
      </c>
      <c r="B10" s="13">
        <v>583439.74627999996</v>
      </c>
      <c r="C10" s="13">
        <v>601104.00211999996</v>
      </c>
      <c r="D10" s="14">
        <f t="shared" si="0"/>
        <v>3.0276058414989615</v>
      </c>
      <c r="E10" s="14">
        <f t="shared" si="5"/>
        <v>4.4413347676035109</v>
      </c>
      <c r="F10" s="13">
        <v>583439.74627999996</v>
      </c>
      <c r="G10" s="13">
        <v>601104.00211999996</v>
      </c>
      <c r="H10" s="14">
        <f t="shared" si="1"/>
        <v>3.0276058414989615</v>
      </c>
      <c r="I10" s="14">
        <f t="shared" si="2"/>
        <v>4.4413347676035109</v>
      </c>
      <c r="J10" s="13">
        <v>6811251.0519000003</v>
      </c>
      <c r="K10" s="13">
        <v>7314446.1897799997</v>
      </c>
      <c r="L10" s="14">
        <f t="shared" si="3"/>
        <v>7.3877050492748007</v>
      </c>
      <c r="M10" s="14">
        <f t="shared" si="4"/>
        <v>4.6803956159683535</v>
      </c>
    </row>
    <row r="11" spans="1:13" ht="14.25" x14ac:dyDescent="0.2">
      <c r="A11" s="12" t="s">
        <v>12</v>
      </c>
      <c r="B11" s="13">
        <v>255294.69912</v>
      </c>
      <c r="C11" s="13">
        <v>279078.87942000001</v>
      </c>
      <c r="D11" s="14">
        <f t="shared" si="0"/>
        <v>9.316362768981886</v>
      </c>
      <c r="E11" s="14">
        <f t="shared" si="5"/>
        <v>2.0620104436177633</v>
      </c>
      <c r="F11" s="13">
        <v>255294.69912</v>
      </c>
      <c r="G11" s="13">
        <v>279078.87942000001</v>
      </c>
      <c r="H11" s="14">
        <f t="shared" si="1"/>
        <v>9.316362768981886</v>
      </c>
      <c r="I11" s="14">
        <f t="shared" si="2"/>
        <v>2.0620104436177633</v>
      </c>
      <c r="J11" s="13">
        <v>2316548.3544399999</v>
      </c>
      <c r="K11" s="13">
        <v>2754234.8827999998</v>
      </c>
      <c r="L11" s="14">
        <f t="shared" si="3"/>
        <v>18.893908582616476</v>
      </c>
      <c r="M11" s="14">
        <f t="shared" si="4"/>
        <v>1.762390280321682</v>
      </c>
    </row>
    <row r="12" spans="1:13" ht="14.25" x14ac:dyDescent="0.2">
      <c r="A12" s="12" t="s">
        <v>13</v>
      </c>
      <c r="B12" s="13">
        <v>131870.05003000001</v>
      </c>
      <c r="C12" s="13">
        <v>129883.89332</v>
      </c>
      <c r="D12" s="14">
        <f t="shared" si="0"/>
        <v>-1.5061469299118078</v>
      </c>
      <c r="E12" s="14">
        <f t="shared" si="5"/>
        <v>0.95966396683324973</v>
      </c>
      <c r="F12" s="13">
        <v>131870.05003000001</v>
      </c>
      <c r="G12" s="13">
        <v>129883.89332</v>
      </c>
      <c r="H12" s="14">
        <f t="shared" si="1"/>
        <v>-1.5061469299118078</v>
      </c>
      <c r="I12" s="14">
        <f t="shared" si="2"/>
        <v>0.95966396683324973</v>
      </c>
      <c r="J12" s="13">
        <v>1554515.1529699999</v>
      </c>
      <c r="K12" s="13">
        <v>1681484.01443</v>
      </c>
      <c r="L12" s="14">
        <f t="shared" si="3"/>
        <v>8.1677467869912999</v>
      </c>
      <c r="M12" s="14">
        <f t="shared" si="4"/>
        <v>1.0759543792194812</v>
      </c>
    </row>
    <row r="13" spans="1:13" ht="14.25" x14ac:dyDescent="0.2">
      <c r="A13" s="12" t="s">
        <v>14</v>
      </c>
      <c r="B13" s="13">
        <v>113205.42514000001</v>
      </c>
      <c r="C13" s="13">
        <v>104109.12424999999</v>
      </c>
      <c r="D13" s="14">
        <f t="shared" si="0"/>
        <v>-8.0352164030572819</v>
      </c>
      <c r="E13" s="14">
        <f t="shared" si="5"/>
        <v>0.76922374751378197</v>
      </c>
      <c r="F13" s="13">
        <v>113205.42514000001</v>
      </c>
      <c r="G13" s="13">
        <v>104109.12424999999</v>
      </c>
      <c r="H13" s="14">
        <f t="shared" si="1"/>
        <v>-8.0352164030572819</v>
      </c>
      <c r="I13" s="14">
        <f t="shared" si="2"/>
        <v>0.76922374751378197</v>
      </c>
      <c r="J13" s="13">
        <v>1417524.7376999999</v>
      </c>
      <c r="K13" s="13">
        <v>1390157.0416000001</v>
      </c>
      <c r="L13" s="14">
        <f t="shared" si="3"/>
        <v>-1.930667971580178</v>
      </c>
      <c r="M13" s="14">
        <f t="shared" si="4"/>
        <v>0.88953896907509777</v>
      </c>
    </row>
    <row r="14" spans="1:13" ht="14.25" x14ac:dyDescent="0.2">
      <c r="A14" s="12" t="s">
        <v>15</v>
      </c>
      <c r="B14" s="13">
        <v>183299.71315</v>
      </c>
      <c r="C14" s="13">
        <v>191187.42361</v>
      </c>
      <c r="D14" s="14">
        <f t="shared" si="0"/>
        <v>4.3031766522979975</v>
      </c>
      <c r="E14" s="14">
        <f t="shared" si="5"/>
        <v>1.4126130396951173</v>
      </c>
      <c r="F14" s="13">
        <v>183299.71315</v>
      </c>
      <c r="G14" s="13">
        <v>191187.42361</v>
      </c>
      <c r="H14" s="14">
        <f t="shared" si="1"/>
        <v>4.3031766522979975</v>
      </c>
      <c r="I14" s="14">
        <f t="shared" si="2"/>
        <v>1.4126130396951173</v>
      </c>
      <c r="J14" s="13">
        <v>2059489.5342699999</v>
      </c>
      <c r="K14" s="13">
        <v>1954741.8901800001</v>
      </c>
      <c r="L14" s="14">
        <f t="shared" si="3"/>
        <v>-5.0860974210839265</v>
      </c>
      <c r="M14" s="14">
        <f t="shared" si="4"/>
        <v>1.2508076668786516</v>
      </c>
    </row>
    <row r="15" spans="1:13" ht="14.25" x14ac:dyDescent="0.2">
      <c r="A15" s="12" t="s">
        <v>16</v>
      </c>
      <c r="B15" s="13">
        <v>24451.569380000001</v>
      </c>
      <c r="C15" s="13">
        <v>15961.90396</v>
      </c>
      <c r="D15" s="14">
        <f t="shared" si="0"/>
        <v>-34.720329350082807</v>
      </c>
      <c r="E15" s="14">
        <f t="shared" si="5"/>
        <v>0.11793659460704069</v>
      </c>
      <c r="F15" s="13">
        <v>24451.569380000001</v>
      </c>
      <c r="G15" s="13">
        <v>15961.90396</v>
      </c>
      <c r="H15" s="14">
        <f t="shared" si="1"/>
        <v>-34.720329350082807</v>
      </c>
      <c r="I15" s="14">
        <f t="shared" si="2"/>
        <v>0.11793659460704069</v>
      </c>
      <c r="J15" s="13">
        <v>279112.04976000002</v>
      </c>
      <c r="K15" s="13">
        <v>262665.22476999997</v>
      </c>
      <c r="L15" s="14">
        <f t="shared" si="3"/>
        <v>-5.8925528310734627</v>
      </c>
      <c r="M15" s="14">
        <f t="shared" si="4"/>
        <v>0.16807522190792501</v>
      </c>
    </row>
    <row r="16" spans="1:13" ht="14.25" x14ac:dyDescent="0.2">
      <c r="A16" s="12" t="s">
        <v>17</v>
      </c>
      <c r="B16" s="13">
        <v>79131.446320000003</v>
      </c>
      <c r="C16" s="13">
        <v>59333.604460000002</v>
      </c>
      <c r="D16" s="14">
        <f t="shared" si="0"/>
        <v>-25.018930881080347</v>
      </c>
      <c r="E16" s="14">
        <f t="shared" si="5"/>
        <v>0.43839402074522449</v>
      </c>
      <c r="F16" s="13">
        <v>79131.446320000003</v>
      </c>
      <c r="G16" s="13">
        <v>59333.604460000002</v>
      </c>
      <c r="H16" s="14">
        <f t="shared" si="1"/>
        <v>-25.018930881080347</v>
      </c>
      <c r="I16" s="14">
        <f t="shared" si="2"/>
        <v>0.43839402074522449</v>
      </c>
      <c r="J16" s="13">
        <v>905005.18885000004</v>
      </c>
      <c r="K16" s="13">
        <v>890733.0209</v>
      </c>
      <c r="L16" s="14">
        <f t="shared" si="3"/>
        <v>-1.5770260906609643</v>
      </c>
      <c r="M16" s="14">
        <f t="shared" si="4"/>
        <v>0.56996562936557749</v>
      </c>
    </row>
    <row r="17" spans="1:13" ht="14.25" x14ac:dyDescent="0.2">
      <c r="A17" s="12" t="s">
        <v>18</v>
      </c>
      <c r="B17" s="13">
        <v>11024.010979999999</v>
      </c>
      <c r="C17" s="13">
        <v>12015.77319</v>
      </c>
      <c r="D17" s="14">
        <f t="shared" si="0"/>
        <v>8.9963826396696938</v>
      </c>
      <c r="E17" s="14">
        <f t="shared" si="5"/>
        <v>8.8780096356323265E-2</v>
      </c>
      <c r="F17" s="13">
        <v>11024.010979999999</v>
      </c>
      <c r="G17" s="13">
        <v>12015.77319</v>
      </c>
      <c r="H17" s="14">
        <f t="shared" si="1"/>
        <v>8.9963826396696938</v>
      </c>
      <c r="I17" s="14">
        <f t="shared" si="2"/>
        <v>8.8780096356323265E-2</v>
      </c>
      <c r="J17" s="13">
        <v>109055.50555</v>
      </c>
      <c r="K17" s="13">
        <v>107108.01267</v>
      </c>
      <c r="L17" s="14">
        <f t="shared" si="3"/>
        <v>-1.785781350678453</v>
      </c>
      <c r="M17" s="14">
        <f t="shared" si="4"/>
        <v>6.8536682057514592E-2</v>
      </c>
    </row>
    <row r="18" spans="1:13" ht="15.75" x14ac:dyDescent="0.25">
      <c r="A18" s="11" t="s">
        <v>19</v>
      </c>
      <c r="B18" s="9">
        <f>B19</f>
        <v>208704.15538000001</v>
      </c>
      <c r="C18" s="9">
        <f>C19</f>
        <v>217213.80937</v>
      </c>
      <c r="D18" s="10">
        <f t="shared" si="0"/>
        <v>4.0773764060930944</v>
      </c>
      <c r="E18" s="10">
        <f t="shared" si="5"/>
        <v>1.6049123615150924</v>
      </c>
      <c r="F18" s="9">
        <f>F19</f>
        <v>208704.15538000001</v>
      </c>
      <c r="G18" s="9">
        <f>G19</f>
        <v>217213.80937</v>
      </c>
      <c r="H18" s="10">
        <f t="shared" si="1"/>
        <v>4.0773764060930944</v>
      </c>
      <c r="I18" s="10">
        <f t="shared" si="2"/>
        <v>1.6049123615150924</v>
      </c>
      <c r="J18" s="9">
        <f>J19</f>
        <v>2493131.65588</v>
      </c>
      <c r="K18" s="9">
        <f>K19</f>
        <v>2458621.5688</v>
      </c>
      <c r="L18" s="10">
        <f t="shared" si="3"/>
        <v>-1.3842063654604295</v>
      </c>
      <c r="M18" s="10">
        <f t="shared" si="4"/>
        <v>1.5732321099053526</v>
      </c>
    </row>
    <row r="19" spans="1:13" ht="14.25" x14ac:dyDescent="0.2">
      <c r="A19" s="12" t="s">
        <v>20</v>
      </c>
      <c r="B19" s="13">
        <v>208704.15538000001</v>
      </c>
      <c r="C19" s="13">
        <v>217213.80937</v>
      </c>
      <c r="D19" s="14">
        <f t="shared" si="0"/>
        <v>4.0773764060930944</v>
      </c>
      <c r="E19" s="14">
        <f t="shared" si="5"/>
        <v>1.6049123615150924</v>
      </c>
      <c r="F19" s="13">
        <v>208704.15538000001</v>
      </c>
      <c r="G19" s="13">
        <v>217213.80937</v>
      </c>
      <c r="H19" s="14">
        <f t="shared" si="1"/>
        <v>4.0773764060930944</v>
      </c>
      <c r="I19" s="14">
        <f t="shared" si="2"/>
        <v>1.6049123615150924</v>
      </c>
      <c r="J19" s="13">
        <v>2493131.65588</v>
      </c>
      <c r="K19" s="13">
        <v>2458621.5688</v>
      </c>
      <c r="L19" s="14">
        <f t="shared" si="3"/>
        <v>-1.3842063654604295</v>
      </c>
      <c r="M19" s="14">
        <f t="shared" si="4"/>
        <v>1.5732321099053526</v>
      </c>
    </row>
    <row r="20" spans="1:13" ht="15.75" x14ac:dyDescent="0.25">
      <c r="A20" s="11" t="s">
        <v>21</v>
      </c>
      <c r="B20" s="9">
        <f>B21</f>
        <v>452788.83880999999</v>
      </c>
      <c r="C20" s="9">
        <f>C21</f>
        <v>454062.88769</v>
      </c>
      <c r="D20" s="10">
        <f t="shared" si="0"/>
        <v>0.28137815484772477</v>
      </c>
      <c r="E20" s="10">
        <f t="shared" si="5"/>
        <v>3.3549024505969882</v>
      </c>
      <c r="F20" s="9">
        <f>F21</f>
        <v>452788.83880999999</v>
      </c>
      <c r="G20" s="9">
        <f>G21</f>
        <v>454062.88769</v>
      </c>
      <c r="H20" s="10">
        <f t="shared" si="1"/>
        <v>0.28137815484772477</v>
      </c>
      <c r="I20" s="10">
        <f t="shared" si="2"/>
        <v>3.3549024505969882</v>
      </c>
      <c r="J20" s="9">
        <f>J21</f>
        <v>5589898.4233400002</v>
      </c>
      <c r="K20" s="9">
        <f>K21</f>
        <v>5566539.7067600004</v>
      </c>
      <c r="L20" s="10">
        <f t="shared" si="3"/>
        <v>-0.41787372168460246</v>
      </c>
      <c r="M20" s="10">
        <f t="shared" si="4"/>
        <v>3.5619385752042696</v>
      </c>
    </row>
    <row r="21" spans="1:13" ht="14.25" x14ac:dyDescent="0.2">
      <c r="A21" s="12" t="s">
        <v>22</v>
      </c>
      <c r="B21" s="13">
        <v>452788.83880999999</v>
      </c>
      <c r="C21" s="13">
        <v>454062.88769</v>
      </c>
      <c r="D21" s="14">
        <f t="shared" si="0"/>
        <v>0.28137815484772477</v>
      </c>
      <c r="E21" s="14">
        <f t="shared" si="5"/>
        <v>3.3549024505969882</v>
      </c>
      <c r="F21" s="13">
        <v>452788.83880999999</v>
      </c>
      <c r="G21" s="13">
        <v>454062.88769</v>
      </c>
      <c r="H21" s="14">
        <f t="shared" si="1"/>
        <v>0.28137815484772477</v>
      </c>
      <c r="I21" s="14">
        <f t="shared" si="2"/>
        <v>3.3549024505969882</v>
      </c>
      <c r="J21" s="13">
        <v>5589898.4233400002</v>
      </c>
      <c r="K21" s="13">
        <v>5566539.7067600004</v>
      </c>
      <c r="L21" s="14">
        <f t="shared" si="3"/>
        <v>-0.41787372168460246</v>
      </c>
      <c r="M21" s="14">
        <f t="shared" si="4"/>
        <v>3.5619385752042696</v>
      </c>
    </row>
    <row r="22" spans="1:13" ht="16.5" x14ac:dyDescent="0.25">
      <c r="A22" s="8" t="s">
        <v>23</v>
      </c>
      <c r="B22" s="9">
        <f>B23+B27+B29</f>
        <v>11103440.371610001</v>
      </c>
      <c r="C22" s="9">
        <f>C23+C27+C29</f>
        <v>11116935.74261</v>
      </c>
      <c r="D22" s="10">
        <f t="shared" si="0"/>
        <v>0.12154224770283982</v>
      </c>
      <c r="E22" s="10">
        <f t="shared" si="5"/>
        <v>82.138919469398701</v>
      </c>
      <c r="F22" s="9">
        <f>F23+F27+F29</f>
        <v>11103440.371610001</v>
      </c>
      <c r="G22" s="9">
        <f>G23+G27+G29</f>
        <v>11116935.74261</v>
      </c>
      <c r="H22" s="10">
        <f t="shared" si="1"/>
        <v>0.12154224770283982</v>
      </c>
      <c r="I22" s="10">
        <f t="shared" si="2"/>
        <v>82.138919469398701</v>
      </c>
      <c r="J22" s="9">
        <f>J23+J27+J29</f>
        <v>138683541.27025002</v>
      </c>
      <c r="K22" s="9">
        <f>K23+K27+K29</f>
        <v>127602042.14352</v>
      </c>
      <c r="L22" s="10">
        <f t="shared" si="3"/>
        <v>-7.9904933384529846</v>
      </c>
      <c r="M22" s="10">
        <f t="shared" si="4"/>
        <v>81.650479495167801</v>
      </c>
    </row>
    <row r="23" spans="1:13" ht="15.75" x14ac:dyDescent="0.25">
      <c r="A23" s="11" t="s">
        <v>24</v>
      </c>
      <c r="B23" s="9">
        <f>B24+B25+B26</f>
        <v>1027135.99259</v>
      </c>
      <c r="C23" s="9">
        <f>C24+C25+C26</f>
        <v>1077484.2021599999</v>
      </c>
      <c r="D23" s="10">
        <f>(C23-B23)/B23*100</f>
        <v>4.9018055966516236</v>
      </c>
      <c r="E23" s="10">
        <f t="shared" si="5"/>
        <v>7.9611315707750041</v>
      </c>
      <c r="F23" s="9">
        <f>F24+F25+F26</f>
        <v>1027135.99259</v>
      </c>
      <c r="G23" s="9">
        <f>G24+G25+G26</f>
        <v>1077484.2021599999</v>
      </c>
      <c r="H23" s="10">
        <f t="shared" si="1"/>
        <v>4.9018055966516236</v>
      </c>
      <c r="I23" s="10">
        <f t="shared" si="2"/>
        <v>7.9611315707750041</v>
      </c>
      <c r="J23" s="9">
        <f>J24+J25+J26</f>
        <v>12171228.96311</v>
      </c>
      <c r="K23" s="9">
        <f>K24+K25+K26</f>
        <v>11271904.04972</v>
      </c>
      <c r="L23" s="10">
        <f t="shared" si="3"/>
        <v>-7.388940887693261</v>
      </c>
      <c r="M23" s="10">
        <f t="shared" si="4"/>
        <v>7.2127087860239243</v>
      </c>
    </row>
    <row r="24" spans="1:13" ht="14.25" x14ac:dyDescent="0.2">
      <c r="A24" s="12" t="s">
        <v>25</v>
      </c>
      <c r="B24" s="13">
        <v>672953.57337</v>
      </c>
      <c r="C24" s="13">
        <v>731548.29743999999</v>
      </c>
      <c r="D24" s="14">
        <f t="shared" si="0"/>
        <v>8.7070975456108819</v>
      </c>
      <c r="E24" s="14">
        <f t="shared" si="5"/>
        <v>5.4051393371904544</v>
      </c>
      <c r="F24" s="13">
        <v>672953.57337</v>
      </c>
      <c r="G24" s="13">
        <v>731548.29743999999</v>
      </c>
      <c r="H24" s="14">
        <f t="shared" si="1"/>
        <v>8.7070975456108819</v>
      </c>
      <c r="I24" s="14">
        <f t="shared" si="2"/>
        <v>5.4051393371904544</v>
      </c>
      <c r="J24" s="13">
        <v>7916810.69417</v>
      </c>
      <c r="K24" s="13">
        <v>7343229.9196100002</v>
      </c>
      <c r="L24" s="14">
        <f t="shared" si="3"/>
        <v>-7.2450990268390409</v>
      </c>
      <c r="M24" s="14">
        <f t="shared" si="4"/>
        <v>4.6988138583632173</v>
      </c>
    </row>
    <row r="25" spans="1:13" ht="14.25" x14ac:dyDescent="0.2">
      <c r="A25" s="12" t="s">
        <v>26</v>
      </c>
      <c r="B25" s="13">
        <v>132742.62510999999</v>
      </c>
      <c r="C25" s="13">
        <v>110259.25900000001</v>
      </c>
      <c r="D25" s="14">
        <f t="shared" si="0"/>
        <v>-16.937563266786889</v>
      </c>
      <c r="E25" s="14">
        <f t="shared" si="5"/>
        <v>0.81466481460747386</v>
      </c>
      <c r="F25" s="13">
        <v>132742.62510999999</v>
      </c>
      <c r="G25" s="13">
        <v>110259.25900000001</v>
      </c>
      <c r="H25" s="14">
        <f t="shared" si="1"/>
        <v>-16.937563266786889</v>
      </c>
      <c r="I25" s="14">
        <f t="shared" si="2"/>
        <v>0.81466481460747386</v>
      </c>
      <c r="J25" s="13">
        <v>1681299.7740100001</v>
      </c>
      <c r="K25" s="13">
        <v>1310256.1502100001</v>
      </c>
      <c r="L25" s="14">
        <f t="shared" si="3"/>
        <v>-22.068855865901821</v>
      </c>
      <c r="M25" s="14">
        <f t="shared" si="4"/>
        <v>0.83841168314383463</v>
      </c>
    </row>
    <row r="26" spans="1:13" ht="14.25" x14ac:dyDescent="0.2">
      <c r="A26" s="12" t="s">
        <v>27</v>
      </c>
      <c r="B26" s="13">
        <v>221439.79410999999</v>
      </c>
      <c r="C26" s="13">
        <v>235676.64572</v>
      </c>
      <c r="D26" s="14">
        <f t="shared" si="0"/>
        <v>6.4292200357302862</v>
      </c>
      <c r="E26" s="14">
        <f t="shared" si="5"/>
        <v>1.7413274189770771</v>
      </c>
      <c r="F26" s="13">
        <v>221439.79410999999</v>
      </c>
      <c r="G26" s="13">
        <v>235676.64572</v>
      </c>
      <c r="H26" s="14">
        <f t="shared" si="1"/>
        <v>6.4292200357302862</v>
      </c>
      <c r="I26" s="14">
        <f t="shared" si="2"/>
        <v>1.7413274189770771</v>
      </c>
      <c r="J26" s="13">
        <v>2573118.49493</v>
      </c>
      <c r="K26" s="13">
        <v>2618417.9799000002</v>
      </c>
      <c r="L26" s="14">
        <f t="shared" si="3"/>
        <v>1.7604896571711306</v>
      </c>
      <c r="M26" s="14">
        <f t="shared" si="4"/>
        <v>1.6754832445168732</v>
      </c>
    </row>
    <row r="27" spans="1:13" ht="15.75" x14ac:dyDescent="0.25">
      <c r="A27" s="11" t="s">
        <v>28</v>
      </c>
      <c r="B27" s="9">
        <f>B28</f>
        <v>1680111.3639199999</v>
      </c>
      <c r="C27" s="9">
        <f>C28</f>
        <v>1647917.3628799999</v>
      </c>
      <c r="D27" s="10">
        <f t="shared" si="0"/>
        <v>-1.9161825657131231</v>
      </c>
      <c r="E27" s="10">
        <f t="shared" si="5"/>
        <v>12.175850854566981</v>
      </c>
      <c r="F27" s="9">
        <f>F28</f>
        <v>1680111.3639199999</v>
      </c>
      <c r="G27" s="9">
        <f>G28</f>
        <v>1647917.3628799999</v>
      </c>
      <c r="H27" s="10">
        <f t="shared" si="1"/>
        <v>-1.9161825657131231</v>
      </c>
      <c r="I27" s="10">
        <f t="shared" si="2"/>
        <v>12.175850854566981</v>
      </c>
      <c r="J27" s="9">
        <f>J28</f>
        <v>20731707.687729999</v>
      </c>
      <c r="K27" s="9">
        <f>K28</f>
        <v>18221640.423409998</v>
      </c>
      <c r="L27" s="10">
        <f t="shared" si="3"/>
        <v>-12.107383058490532</v>
      </c>
      <c r="M27" s="10">
        <f t="shared" si="4"/>
        <v>11.65973249931654</v>
      </c>
    </row>
    <row r="28" spans="1:13" ht="14.25" x14ac:dyDescent="0.2">
      <c r="A28" s="12" t="s">
        <v>29</v>
      </c>
      <c r="B28" s="13">
        <v>1680111.3639199999</v>
      </c>
      <c r="C28" s="13">
        <v>1647917.3628799999</v>
      </c>
      <c r="D28" s="14">
        <f t="shared" si="0"/>
        <v>-1.9161825657131231</v>
      </c>
      <c r="E28" s="14">
        <f t="shared" si="5"/>
        <v>12.175850854566981</v>
      </c>
      <c r="F28" s="13">
        <v>1680111.3639199999</v>
      </c>
      <c r="G28" s="13">
        <v>1647917.3628799999</v>
      </c>
      <c r="H28" s="14">
        <f t="shared" si="1"/>
        <v>-1.9161825657131231</v>
      </c>
      <c r="I28" s="14">
        <f t="shared" si="2"/>
        <v>12.175850854566981</v>
      </c>
      <c r="J28" s="13">
        <v>20731707.687729999</v>
      </c>
      <c r="K28" s="13">
        <v>18221640.423409998</v>
      </c>
      <c r="L28" s="14">
        <f t="shared" si="3"/>
        <v>-12.107383058490532</v>
      </c>
      <c r="M28" s="14">
        <f t="shared" si="4"/>
        <v>11.65973249931654</v>
      </c>
    </row>
    <row r="29" spans="1:13" ht="15.75" x14ac:dyDescent="0.25">
      <c r="A29" s="11" t="s">
        <v>30</v>
      </c>
      <c r="B29" s="9">
        <f>B30+B31+B32+B33+B34+B35+B36+B37+B38+B39+B40+B41</f>
        <v>8396193.0151000004</v>
      </c>
      <c r="C29" s="9">
        <f>C30+C31+C32+C33+C34+C35+C36+C37+C38+C39+C40+C41</f>
        <v>8391534.1775700003</v>
      </c>
      <c r="D29" s="10">
        <f t="shared" si="0"/>
        <v>-5.5487499175180019E-2</v>
      </c>
      <c r="E29" s="10">
        <f t="shared" si="5"/>
        <v>62.001937044056717</v>
      </c>
      <c r="F29" s="9">
        <f>F30+F31+F32+F33+F34+F35+F36+F37+F38+F39+F40+F41</f>
        <v>8396193.0151000004</v>
      </c>
      <c r="G29" s="9">
        <f>G30+G31+G32+G33+G34+G35+G36+G37+G38+G39+G40+G41</f>
        <v>8391534.1775700003</v>
      </c>
      <c r="H29" s="10">
        <f t="shared" si="1"/>
        <v>-5.5487499175180019E-2</v>
      </c>
      <c r="I29" s="10">
        <f t="shared" si="2"/>
        <v>62.001937044056717</v>
      </c>
      <c r="J29" s="9">
        <f>J30+J31+J32+J33+J34+J35+J36+J37+J38+J39+J40+J41</f>
        <v>105780604.61941001</v>
      </c>
      <c r="K29" s="9">
        <f>K30+K31+K32+K33+K34+K35+K36+K37+K38+K39+K40+K41</f>
        <v>98108497.670389995</v>
      </c>
      <c r="L29" s="10">
        <f t="shared" si="3"/>
        <v>-7.2528484561263653</v>
      </c>
      <c r="M29" s="10">
        <f t="shared" si="4"/>
        <v>62.778038209827336</v>
      </c>
    </row>
    <row r="30" spans="1:13" ht="14.25" x14ac:dyDescent="0.2">
      <c r="A30" s="12" t="s">
        <v>31</v>
      </c>
      <c r="B30" s="13">
        <v>1490275.50083</v>
      </c>
      <c r="C30" s="13">
        <v>1523135.8046599999</v>
      </c>
      <c r="D30" s="14">
        <f t="shared" si="0"/>
        <v>2.2049818179053822</v>
      </c>
      <c r="E30" s="14">
        <f t="shared" si="5"/>
        <v>11.253886151414678</v>
      </c>
      <c r="F30" s="13">
        <v>1490275.50083</v>
      </c>
      <c r="G30" s="13">
        <v>1523135.8046599999</v>
      </c>
      <c r="H30" s="14">
        <f t="shared" si="1"/>
        <v>2.2049818179053822</v>
      </c>
      <c r="I30" s="14">
        <f t="shared" si="2"/>
        <v>11.253886151414678</v>
      </c>
      <c r="J30" s="13">
        <v>17773520.978879999</v>
      </c>
      <c r="K30" s="13">
        <v>17165678.014529999</v>
      </c>
      <c r="L30" s="14">
        <f t="shared" si="3"/>
        <v>-3.4199355607270525</v>
      </c>
      <c r="M30" s="14">
        <f t="shared" si="4"/>
        <v>10.984039261453239</v>
      </c>
    </row>
    <row r="31" spans="1:13" ht="14.25" x14ac:dyDescent="0.2">
      <c r="A31" s="12" t="s">
        <v>32</v>
      </c>
      <c r="B31" s="13">
        <v>2398190.2387999999</v>
      </c>
      <c r="C31" s="13">
        <v>2267426.5687899999</v>
      </c>
      <c r="D31" s="14">
        <f t="shared" si="0"/>
        <v>-5.4525978754475783</v>
      </c>
      <c r="E31" s="14">
        <f t="shared" si="5"/>
        <v>16.753174853999024</v>
      </c>
      <c r="F31" s="13">
        <v>2398190.2387999999</v>
      </c>
      <c r="G31" s="13">
        <v>2267426.5687899999</v>
      </c>
      <c r="H31" s="14">
        <f t="shared" si="1"/>
        <v>-5.4525978754475783</v>
      </c>
      <c r="I31" s="14">
        <f t="shared" si="2"/>
        <v>16.753174853999024</v>
      </c>
      <c r="J31" s="13">
        <v>30657336.28858</v>
      </c>
      <c r="K31" s="13">
        <v>25416159.68908</v>
      </c>
      <c r="L31" s="14">
        <f t="shared" si="3"/>
        <v>-17.095994740587958</v>
      </c>
      <c r="M31" s="14">
        <f t="shared" si="4"/>
        <v>16.263388819475281</v>
      </c>
    </row>
    <row r="32" spans="1:13" ht="14.25" x14ac:dyDescent="0.2">
      <c r="A32" s="12" t="s">
        <v>33</v>
      </c>
      <c r="B32" s="13">
        <v>108751.99489</v>
      </c>
      <c r="C32" s="13">
        <v>42744.004710000001</v>
      </c>
      <c r="D32" s="14">
        <f t="shared" si="0"/>
        <v>-60.69588907014117</v>
      </c>
      <c r="E32" s="14">
        <f t="shared" si="5"/>
        <v>0.31581961450197243</v>
      </c>
      <c r="F32" s="13">
        <v>108751.99489</v>
      </c>
      <c r="G32" s="13">
        <v>42744.004710000001</v>
      </c>
      <c r="H32" s="14">
        <f t="shared" si="1"/>
        <v>-60.69588907014117</v>
      </c>
      <c r="I32" s="14">
        <f t="shared" si="2"/>
        <v>0.31581961450197243</v>
      </c>
      <c r="J32" s="13">
        <v>1059159.4059299999</v>
      </c>
      <c r="K32" s="13">
        <v>1308998.36472</v>
      </c>
      <c r="L32" s="14">
        <f t="shared" si="3"/>
        <v>23.588419022784183</v>
      </c>
      <c r="M32" s="14">
        <f t="shared" si="4"/>
        <v>0.8376068465860852</v>
      </c>
    </row>
    <row r="33" spans="1:13" ht="14.25" x14ac:dyDescent="0.2">
      <c r="A33" s="12" t="s">
        <v>34</v>
      </c>
      <c r="B33" s="13">
        <v>822634.86193000001</v>
      </c>
      <c r="C33" s="13">
        <v>897122.52113000001</v>
      </c>
      <c r="D33" s="14">
        <f t="shared" si="0"/>
        <v>9.0547656861080519</v>
      </c>
      <c r="E33" s="14">
        <f t="shared" si="5"/>
        <v>6.6285059321554209</v>
      </c>
      <c r="F33" s="13">
        <v>822634.86193000001</v>
      </c>
      <c r="G33" s="13">
        <v>897122.52113000001</v>
      </c>
      <c r="H33" s="14">
        <f t="shared" si="1"/>
        <v>9.0547656861080519</v>
      </c>
      <c r="I33" s="14">
        <f t="shared" si="2"/>
        <v>6.6285059321554209</v>
      </c>
      <c r="J33" s="13">
        <v>11261302.64989</v>
      </c>
      <c r="K33" s="13">
        <v>11126786.612980001</v>
      </c>
      <c r="L33" s="14">
        <f t="shared" si="3"/>
        <v>-1.1944980176100077</v>
      </c>
      <c r="M33" s="14">
        <f t="shared" si="4"/>
        <v>7.1198504892922498</v>
      </c>
    </row>
    <row r="34" spans="1:13" ht="14.25" x14ac:dyDescent="0.2">
      <c r="A34" s="12" t="s">
        <v>35</v>
      </c>
      <c r="B34" s="13">
        <v>623758.75159999996</v>
      </c>
      <c r="C34" s="13">
        <v>652608.30617999996</v>
      </c>
      <c r="D34" s="14">
        <f t="shared" si="0"/>
        <v>4.6251141977564521</v>
      </c>
      <c r="E34" s="14">
        <f t="shared" si="5"/>
        <v>4.8218809883841782</v>
      </c>
      <c r="F34" s="13">
        <v>623758.75159999996</v>
      </c>
      <c r="G34" s="13">
        <v>652608.30617999996</v>
      </c>
      <c r="H34" s="14">
        <f t="shared" si="1"/>
        <v>4.6251141977564521</v>
      </c>
      <c r="I34" s="14">
        <f t="shared" si="2"/>
        <v>4.8218809883841782</v>
      </c>
      <c r="J34" s="13">
        <v>7871028.0714600002</v>
      </c>
      <c r="K34" s="13">
        <v>7569703.1072699996</v>
      </c>
      <c r="L34" s="14">
        <f t="shared" si="3"/>
        <v>-3.8282796282050073</v>
      </c>
      <c r="M34" s="14">
        <f t="shared" si="4"/>
        <v>4.8437303820693156</v>
      </c>
    </row>
    <row r="35" spans="1:13" ht="14.25" x14ac:dyDescent="0.2">
      <c r="A35" s="12" t="s">
        <v>36</v>
      </c>
      <c r="B35" s="13">
        <v>702065.64616</v>
      </c>
      <c r="C35" s="13">
        <v>760570.11219000001</v>
      </c>
      <c r="D35" s="14">
        <f t="shared" si="0"/>
        <v>8.3331902579188313</v>
      </c>
      <c r="E35" s="14">
        <f t="shared" si="5"/>
        <v>5.619570774035874</v>
      </c>
      <c r="F35" s="13">
        <v>702065.64616</v>
      </c>
      <c r="G35" s="13">
        <v>760570.11219000001</v>
      </c>
      <c r="H35" s="14">
        <f t="shared" si="1"/>
        <v>8.3331902579188313</v>
      </c>
      <c r="I35" s="14">
        <f t="shared" si="2"/>
        <v>5.619570774035874</v>
      </c>
      <c r="J35" s="13">
        <v>8172160.1875999998</v>
      </c>
      <c r="K35" s="13">
        <v>8312673.0424699998</v>
      </c>
      <c r="L35" s="14">
        <f t="shared" si="3"/>
        <v>1.7194089646358945</v>
      </c>
      <c r="M35" s="14">
        <f t="shared" si="4"/>
        <v>5.3191448067957028</v>
      </c>
    </row>
    <row r="36" spans="1:13" ht="14.25" x14ac:dyDescent="0.2">
      <c r="A36" s="12" t="s">
        <v>37</v>
      </c>
      <c r="B36" s="13">
        <v>1135828.91016</v>
      </c>
      <c r="C36" s="13">
        <v>1056325.4687699999</v>
      </c>
      <c r="D36" s="14">
        <f t="shared" si="0"/>
        <v>-6.9995965658948318</v>
      </c>
      <c r="E36" s="14">
        <f t="shared" si="5"/>
        <v>7.8047975288920153</v>
      </c>
      <c r="F36" s="13">
        <v>1135828.91016</v>
      </c>
      <c r="G36" s="13">
        <v>1056325.4687699999</v>
      </c>
      <c r="H36" s="14">
        <f t="shared" si="1"/>
        <v>-6.9995965658948318</v>
      </c>
      <c r="I36" s="14">
        <f t="shared" si="2"/>
        <v>7.8047975288920153</v>
      </c>
      <c r="J36" s="13">
        <v>13753333.213190001</v>
      </c>
      <c r="K36" s="13">
        <v>12562388.933909999</v>
      </c>
      <c r="L36" s="14">
        <f t="shared" si="3"/>
        <v>-8.6593137882956093</v>
      </c>
      <c r="M36" s="14">
        <f t="shared" si="4"/>
        <v>8.0384691563545694</v>
      </c>
    </row>
    <row r="37" spans="1:13" ht="14.25" x14ac:dyDescent="0.2">
      <c r="A37" s="15" t="s">
        <v>38</v>
      </c>
      <c r="B37" s="13">
        <v>287897.45929000003</v>
      </c>
      <c r="C37" s="13">
        <v>279255.84479</v>
      </c>
      <c r="D37" s="14">
        <f t="shared" si="0"/>
        <v>-3.0016293027773129</v>
      </c>
      <c r="E37" s="14">
        <f t="shared" si="5"/>
        <v>2.0633179751724873</v>
      </c>
      <c r="F37" s="13">
        <v>287897.45929000003</v>
      </c>
      <c r="G37" s="13">
        <v>279255.84479</v>
      </c>
      <c r="H37" s="14">
        <f t="shared" si="1"/>
        <v>-3.0016293027773129</v>
      </c>
      <c r="I37" s="14">
        <f t="shared" si="2"/>
        <v>2.0633179751724873</v>
      </c>
      <c r="J37" s="13">
        <v>3550637.9257399999</v>
      </c>
      <c r="K37" s="13">
        <v>3749701.93304</v>
      </c>
      <c r="L37" s="14">
        <f t="shared" si="3"/>
        <v>5.6064293646193901</v>
      </c>
      <c r="M37" s="14">
        <f t="shared" si="4"/>
        <v>2.3993735182726583</v>
      </c>
    </row>
    <row r="38" spans="1:13" ht="14.25" x14ac:dyDescent="0.2">
      <c r="A38" s="12" t="s">
        <v>39</v>
      </c>
      <c r="B38" s="13">
        <v>291805.55313000001</v>
      </c>
      <c r="C38" s="13">
        <v>330860.72021</v>
      </c>
      <c r="D38" s="14">
        <f t="shared" si="0"/>
        <v>13.383969791212582</v>
      </c>
      <c r="E38" s="14">
        <f t="shared" si="5"/>
        <v>2.4446072804713377</v>
      </c>
      <c r="F38" s="13">
        <v>291805.55313000001</v>
      </c>
      <c r="G38" s="13">
        <v>330860.72021</v>
      </c>
      <c r="H38" s="14">
        <f t="shared" si="1"/>
        <v>13.383969791212582</v>
      </c>
      <c r="I38" s="14">
        <f t="shared" si="2"/>
        <v>2.4446072804713377</v>
      </c>
      <c r="J38" s="13">
        <v>4126968.23918</v>
      </c>
      <c r="K38" s="13">
        <v>3807010.11772</v>
      </c>
      <c r="L38" s="14">
        <f t="shared" si="3"/>
        <v>-7.7528612510857009</v>
      </c>
      <c r="M38" s="14">
        <f t="shared" si="4"/>
        <v>2.4360440972031792</v>
      </c>
    </row>
    <row r="39" spans="1:13" ht="14.25" x14ac:dyDescent="0.2">
      <c r="A39" s="12" t="s">
        <v>40</v>
      </c>
      <c r="B39" s="13">
        <v>166851.07902</v>
      </c>
      <c r="C39" s="13">
        <v>172972.84714</v>
      </c>
      <c r="D39" s="14">
        <f>(C39-B39)/B39*100</f>
        <v>3.6690012171070188</v>
      </c>
      <c r="E39" s="14">
        <f t="shared" si="5"/>
        <v>1.27803228250822</v>
      </c>
      <c r="F39" s="13">
        <v>166851.07902</v>
      </c>
      <c r="G39" s="13">
        <v>172972.84714</v>
      </c>
      <c r="H39" s="14">
        <f t="shared" si="1"/>
        <v>3.6690012171070188</v>
      </c>
      <c r="I39" s="14">
        <f t="shared" si="2"/>
        <v>1.27803228250822</v>
      </c>
      <c r="J39" s="13">
        <v>2733047.1843400002</v>
      </c>
      <c r="K39" s="13">
        <v>2285147.3956399998</v>
      </c>
      <c r="L39" s="14">
        <f t="shared" si="3"/>
        <v>-16.388293303767572</v>
      </c>
      <c r="M39" s="14">
        <f t="shared" si="4"/>
        <v>1.4622287969441807</v>
      </c>
    </row>
    <row r="40" spans="1:13" ht="14.25" x14ac:dyDescent="0.2">
      <c r="A40" s="12" t="s">
        <v>41</v>
      </c>
      <c r="B40" s="13">
        <v>361004.43206999998</v>
      </c>
      <c r="C40" s="13">
        <v>401180.80476999999</v>
      </c>
      <c r="D40" s="14">
        <f>(C40-B40)/B40*100</f>
        <v>11.12905247994564</v>
      </c>
      <c r="E40" s="14">
        <f t="shared" si="5"/>
        <v>2.9641763322754526</v>
      </c>
      <c r="F40" s="13">
        <v>361004.43206999998</v>
      </c>
      <c r="G40" s="13">
        <v>401180.80476999999</v>
      </c>
      <c r="H40" s="14">
        <f t="shared" si="1"/>
        <v>11.12905247994564</v>
      </c>
      <c r="I40" s="14">
        <f t="shared" si="2"/>
        <v>2.9641763322754526</v>
      </c>
      <c r="J40" s="13">
        <v>4703136.2767700003</v>
      </c>
      <c r="K40" s="13">
        <v>4703533.2934999997</v>
      </c>
      <c r="L40" s="14">
        <f t="shared" si="3"/>
        <v>8.4415314937885469E-3</v>
      </c>
      <c r="M40" s="14">
        <f t="shared" si="4"/>
        <v>3.0097147528705421</v>
      </c>
    </row>
    <row r="41" spans="1:13" ht="14.25" x14ac:dyDescent="0.2">
      <c r="A41" s="12" t="s">
        <v>42</v>
      </c>
      <c r="B41" s="13">
        <v>7128.5872200000003</v>
      </c>
      <c r="C41" s="13">
        <v>7331.1742299999996</v>
      </c>
      <c r="D41" s="14">
        <f t="shared" si="0"/>
        <v>2.8418956484339581</v>
      </c>
      <c r="E41" s="14">
        <f t="shared" si="5"/>
        <v>5.4167330246052525E-2</v>
      </c>
      <c r="F41" s="13">
        <v>7128.5872200000003</v>
      </c>
      <c r="G41" s="13">
        <v>7331.1742299999996</v>
      </c>
      <c r="H41" s="14">
        <f t="shared" si="1"/>
        <v>2.8418956484339581</v>
      </c>
      <c r="I41" s="14">
        <f t="shared" si="2"/>
        <v>5.4167330246052525E-2</v>
      </c>
      <c r="J41" s="13">
        <v>118974.19785</v>
      </c>
      <c r="K41" s="13">
        <v>100717.16553</v>
      </c>
      <c r="L41" s="14">
        <f t="shared" si="3"/>
        <v>-15.345371223278223</v>
      </c>
      <c r="M41" s="14">
        <f t="shared" si="4"/>
        <v>6.4447282510331716E-2</v>
      </c>
    </row>
    <row r="42" spans="1:13" ht="15.75" x14ac:dyDescent="0.25">
      <c r="A42" s="11" t="s">
        <v>43</v>
      </c>
      <c r="B42" s="9">
        <f>B43</f>
        <v>329222.77347000001</v>
      </c>
      <c r="C42" s="9">
        <f>C43</f>
        <v>353422.65282000002</v>
      </c>
      <c r="D42" s="10">
        <f t="shared" si="0"/>
        <v>7.3506091619768181</v>
      </c>
      <c r="E42" s="10">
        <f t="shared" si="5"/>
        <v>2.6113090415172016</v>
      </c>
      <c r="F42" s="9">
        <f>F43</f>
        <v>329222.77347000001</v>
      </c>
      <c r="G42" s="9">
        <f>G43</f>
        <v>353422.65282000002</v>
      </c>
      <c r="H42" s="10">
        <f t="shared" si="1"/>
        <v>7.3506091619768181</v>
      </c>
      <c r="I42" s="10">
        <f t="shared" si="2"/>
        <v>2.6113090415172016</v>
      </c>
      <c r="J42" s="9">
        <f>J43</f>
        <v>4335311.2954200003</v>
      </c>
      <c r="K42" s="9">
        <f>K43</f>
        <v>4295600.8246299997</v>
      </c>
      <c r="L42" s="10">
        <f t="shared" si="3"/>
        <v>-0.91597737933957335</v>
      </c>
      <c r="M42" s="10">
        <f t="shared" si="4"/>
        <v>2.7486853749282973</v>
      </c>
    </row>
    <row r="43" spans="1:13" ht="14.25" x14ac:dyDescent="0.2">
      <c r="A43" s="12" t="s">
        <v>44</v>
      </c>
      <c r="B43" s="13">
        <v>329222.77347000001</v>
      </c>
      <c r="C43" s="13">
        <v>353422.65282000002</v>
      </c>
      <c r="D43" s="14">
        <f t="shared" si="0"/>
        <v>7.3506091619768181</v>
      </c>
      <c r="E43" s="14">
        <f t="shared" si="5"/>
        <v>2.6113090415172016</v>
      </c>
      <c r="F43" s="13">
        <v>329222.77347000001</v>
      </c>
      <c r="G43" s="13">
        <v>353422.65282000002</v>
      </c>
      <c r="H43" s="14">
        <f t="shared" si="1"/>
        <v>7.3506091619768181</v>
      </c>
      <c r="I43" s="14">
        <f t="shared" si="2"/>
        <v>2.6113090415172016</v>
      </c>
      <c r="J43" s="13">
        <v>4335311.2954200003</v>
      </c>
      <c r="K43" s="13">
        <v>4295600.8246299997</v>
      </c>
      <c r="L43" s="14">
        <f t="shared" si="3"/>
        <v>-0.91597737933957335</v>
      </c>
      <c r="M43" s="14">
        <f t="shared" si="4"/>
        <v>2.7486853749282973</v>
      </c>
    </row>
    <row r="44" spans="1:13" ht="15.75" x14ac:dyDescent="0.25">
      <c r="A44" s="11" t="s">
        <v>45</v>
      </c>
      <c r="B44" s="9">
        <f>B8+B22+B42</f>
        <v>13475872.79967</v>
      </c>
      <c r="C44" s="9">
        <f>C8+C22+C42</f>
        <v>13534309.69682</v>
      </c>
      <c r="D44" s="10">
        <f t="shared" si="0"/>
        <v>0.43364090785593917</v>
      </c>
      <c r="E44" s="10">
        <f t="shared" ref="E44:E46" si="6">C44/C$46*100</f>
        <v>89.938863097347848</v>
      </c>
      <c r="F44" s="16">
        <f>F8+F22+F42</f>
        <v>13475872.79967</v>
      </c>
      <c r="G44" s="16">
        <f>G8+G22+G42</f>
        <v>13534309.69682</v>
      </c>
      <c r="H44" s="17">
        <f t="shared" si="1"/>
        <v>0.43364090785593917</v>
      </c>
      <c r="I44" s="17">
        <f t="shared" ref="I44:I46" si="7">G44/G$46*100</f>
        <v>89.938863097347848</v>
      </c>
      <c r="J44" s="16">
        <f>J8+J22+J42</f>
        <v>166554384.22033</v>
      </c>
      <c r="K44" s="16">
        <f>K8+K22+K42</f>
        <v>156278374.52083999</v>
      </c>
      <c r="L44" s="17">
        <f t="shared" si="3"/>
        <v>-6.1697623557577286</v>
      </c>
      <c r="M44" s="17">
        <f t="shared" ref="M44:M46" si="8">K44/K$46*100</f>
        <v>92.013002607828881</v>
      </c>
    </row>
    <row r="45" spans="1:13" ht="30" x14ac:dyDescent="0.2">
      <c r="A45" s="18" t="s">
        <v>46</v>
      </c>
      <c r="B45" s="19">
        <f>B46-B44</f>
        <v>1210622.3083299994</v>
      </c>
      <c r="C45" s="19">
        <f>C46-C44</f>
        <v>1514034.51248</v>
      </c>
      <c r="D45" s="20">
        <f t="shared" si="0"/>
        <v>25.062499019082544</v>
      </c>
      <c r="E45" s="20">
        <f t="shared" si="6"/>
        <v>10.061136902652148</v>
      </c>
      <c r="F45" s="19">
        <f>F46-F44</f>
        <v>1210622.3083299994</v>
      </c>
      <c r="G45" s="19">
        <f>G46-G44</f>
        <v>1514034.51248</v>
      </c>
      <c r="H45" s="21">
        <f t="shared" si="1"/>
        <v>25.062499019082544</v>
      </c>
      <c r="I45" s="20">
        <f t="shared" si="7"/>
        <v>10.061136902652148</v>
      </c>
      <c r="J45" s="19">
        <f>J46-J44</f>
        <v>15090006.577670008</v>
      </c>
      <c r="K45" s="19">
        <f>K46-K44</f>
        <v>13565419.390460014</v>
      </c>
      <c r="L45" s="21">
        <f t="shared" si="3"/>
        <v>-10.103290408541357</v>
      </c>
      <c r="M45" s="20">
        <f t="shared" si="8"/>
        <v>7.9869973921711148</v>
      </c>
    </row>
    <row r="46" spans="1:13" ht="20.25" x14ac:dyDescent="0.2">
      <c r="A46" s="22" t="s">
        <v>47</v>
      </c>
      <c r="B46" s="23">
        <v>14686495.107999999</v>
      </c>
      <c r="C46" s="23">
        <v>15048344.2093</v>
      </c>
      <c r="D46" s="24">
        <f t="shared" si="0"/>
        <v>2.4638220258752912</v>
      </c>
      <c r="E46" s="25">
        <f t="shared" si="6"/>
        <v>100</v>
      </c>
      <c r="F46" s="23">
        <f>B46</f>
        <v>14686495.107999999</v>
      </c>
      <c r="G46" s="23">
        <f>C46</f>
        <v>15048344.2093</v>
      </c>
      <c r="H46" s="24">
        <f t="shared" si="1"/>
        <v>2.4638220258752912</v>
      </c>
      <c r="I46" s="25">
        <f t="shared" si="7"/>
        <v>100</v>
      </c>
      <c r="J46" s="23">
        <v>181644390.79800001</v>
      </c>
      <c r="K46" s="23">
        <f>154795449.702+C46</f>
        <v>169843793.9113</v>
      </c>
      <c r="L46" s="24">
        <f t="shared" si="3"/>
        <v>-6.4965380075088648</v>
      </c>
      <c r="M46" s="25">
        <f t="shared" si="8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Hümeyra Kuzgun</cp:lastModifiedBy>
  <dcterms:created xsi:type="dcterms:W3CDTF">2021-02-02T09:30:12Z</dcterms:created>
  <dcterms:modified xsi:type="dcterms:W3CDTF">2021-12-23T12:40:52Z</dcterms:modified>
</cp:coreProperties>
</file>