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5A662C29-6611-4183-B029-CAFF282300F4}" xr6:coauthVersionLast="47" xr6:coauthVersionMax="47" xr10:uidLastSave="{00000000-0000-0000-0000-000000000000}"/>
  <bookViews>
    <workbookView xWindow="5490" yWindow="1065" windowWidth="21600" windowHeight="11385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M46" i="1"/>
  <c r="L46" i="1"/>
  <c r="I46" i="1"/>
  <c r="H46" i="1"/>
  <c r="E46" i="1"/>
  <c r="D46" i="1"/>
  <c r="K42" i="1" l="1"/>
  <c r="J42" i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F27" i="1"/>
  <c r="H27" i="1" s="1"/>
  <c r="C27" i="1"/>
  <c r="B27" i="1"/>
  <c r="K23" i="1"/>
  <c r="J23" i="1"/>
  <c r="L23" i="1" s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20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E20" i="1"/>
  <c r="E27" i="1"/>
  <c r="E18" i="1"/>
  <c r="E23" i="1"/>
  <c r="E29" i="1"/>
  <c r="E42" i="1"/>
  <c r="D42" i="1"/>
  <c r="D23" i="1"/>
  <c r="D20" i="1"/>
  <c r="G22" i="1"/>
  <c r="K8" i="1"/>
  <c r="L27" i="1"/>
  <c r="D18" i="1"/>
  <c r="H23" i="1"/>
  <c r="F22" i="1"/>
  <c r="H18" i="1"/>
  <c r="H20" i="1"/>
  <c r="L42" i="1"/>
  <c r="D29" i="1"/>
  <c r="L29" i="1"/>
  <c r="K22" i="1"/>
  <c r="H29" i="1"/>
  <c r="J22" i="1"/>
  <c r="B22" i="1"/>
  <c r="D27" i="1"/>
  <c r="C22" i="1"/>
  <c r="E22" i="1" s="1"/>
  <c r="F8" i="1"/>
  <c r="J8" i="1"/>
  <c r="L18" i="1"/>
  <c r="D9" i="1"/>
  <c r="L9" i="1"/>
  <c r="C8" i="1"/>
  <c r="B8" i="1"/>
  <c r="B44" i="1" s="1"/>
  <c r="B45" i="1" s="1"/>
  <c r="G8" i="1"/>
  <c r="H9" i="1"/>
  <c r="G44" i="1" l="1"/>
  <c r="E8" i="1"/>
  <c r="C44" i="1"/>
  <c r="K44" i="1"/>
  <c r="J44" i="1"/>
  <c r="J45" i="1" s="1"/>
  <c r="F44" i="1"/>
  <c r="F45" i="1" s="1"/>
  <c r="D8" i="1"/>
  <c r="H22" i="1"/>
  <c r="L8" i="1"/>
  <c r="L22" i="1"/>
  <c r="D22" i="1"/>
  <c r="H8" i="1"/>
  <c r="M36" i="1"/>
  <c r="M26" i="1"/>
  <c r="M42" i="1"/>
  <c r="M34" i="1"/>
  <c r="M31" i="1"/>
  <c r="M35" i="1"/>
  <c r="M28" i="1"/>
  <c r="M43" i="1"/>
  <c r="L44" i="1" l="1"/>
  <c r="M44" i="1"/>
  <c r="K45" i="1"/>
  <c r="M24" i="1"/>
  <c r="M19" i="1"/>
  <c r="M9" i="1"/>
  <c r="D44" i="1"/>
  <c r="E44" i="1"/>
  <c r="C45" i="1"/>
  <c r="M22" i="1"/>
  <c r="M12" i="1"/>
  <c r="M13" i="1"/>
  <c r="M38" i="1"/>
  <c r="M11" i="1"/>
  <c r="M23" i="1"/>
  <c r="M14" i="1"/>
  <c r="H44" i="1"/>
  <c r="G45" i="1"/>
  <c r="I44" i="1"/>
  <c r="M40" i="1"/>
  <c r="M15" i="1"/>
  <c r="M32" i="1"/>
  <c r="M33" i="1"/>
  <c r="M37" i="1"/>
  <c r="M16" i="1"/>
  <c r="M20" i="1"/>
  <c r="M25" i="1"/>
  <c r="M41" i="1"/>
  <c r="M39" i="1"/>
  <c r="M10" i="1"/>
  <c r="M17" i="1"/>
  <c r="M18" i="1"/>
  <c r="M21" i="1"/>
  <c r="M27" i="1"/>
  <c r="M30" i="1"/>
  <c r="M29" i="1"/>
  <c r="M8" i="1"/>
  <c r="I8" i="1"/>
  <c r="I15" i="1"/>
  <c r="I38" i="1"/>
  <c r="I12" i="1"/>
  <c r="I25" i="1"/>
  <c r="I36" i="1"/>
  <c r="I31" i="1"/>
  <c r="I33" i="1"/>
  <c r="I21" i="1"/>
  <c r="I19" i="1"/>
  <c r="I17" i="1"/>
  <c r="I27" i="1"/>
  <c r="I39" i="1"/>
  <c r="I11" i="1"/>
  <c r="I40" i="1"/>
  <c r="I29" i="1"/>
  <c r="I26" i="1"/>
  <c r="I37" i="1"/>
  <c r="I42" i="1"/>
  <c r="I28" i="1"/>
  <c r="I13" i="1"/>
  <c r="I34" i="1"/>
  <c r="I14" i="1"/>
  <c r="I35" i="1"/>
  <c r="I43" i="1"/>
  <c r="I9" i="1"/>
  <c r="I30" i="1"/>
  <c r="I20" i="1"/>
  <c r="I32" i="1"/>
  <c r="I18" i="1"/>
  <c r="I41" i="1"/>
  <c r="I22" i="1"/>
  <c r="I23" i="1"/>
  <c r="I16" i="1"/>
  <c r="I24" i="1"/>
  <c r="I10" i="1"/>
  <c r="D45" i="1" l="1"/>
  <c r="E45" i="1"/>
  <c r="I45" i="1"/>
  <c r="H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<sst xmlns="http://schemas.openxmlformats.org/spreadsheetml/2006/main" count="53" uniqueCount="49">
  <si>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</si>
  <si>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</si>
  <si>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</si>
  <si>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</si>
  <si>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</si>
  <si>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</si>
  <si>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</si>
  <si>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</si>
  <si>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</si>
  <si>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</si>
  <si>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</si>
  <si>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</si>
  <si>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1 - 28 ŞUBAT İHRACAT RAKAMLARI</t>
  </si>
  <si>
    <t xml:space="preserve">SEKTÖREL BAZDA İHRACAT RAKAMLARI -1.000 $ </t>
  </si>
  <si>
    <t>1 - 28 ŞUBAT</t>
  </si>
  <si>
    <t>1 OCAK  -  28 ŞUBAT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</si>
  <si>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</si>
  <si>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</si>
  <si>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</si>
  <si>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</si>
  <si>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</si>
  <si>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</si>
  <si>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</si>
  <si>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</si>
  <si>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</si>
  <si>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</si>
  <si>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</si>
  <si>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</si>
  <si>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</si>
  <si>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</si>
  <si>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</si>
  <si>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</si>
  <si>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</si>
  <si>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</si>
  <si>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</si>
  <si>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</si>
  <si>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</si>
  <si>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</si>
  <si>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</si>
  <si>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</si>
  <si>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</si>
  <si>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</si>
  <si>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</si>
  <si>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</si>
  <si>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</si>
  <si>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Değişim    ('22/'21)</t>
  </si>
  <si>
    <t xml:space="preserve"> Pay(22)  (%)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</si>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</sst>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4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3" fontId="17" fillId="0" borderId="0" xfId="1" applyNumberFormat="1" applyFont="1" applyFill="1" applyBorder="1"/>
    <xf numFmtId="166" fontId="17" fillId="0" borderId="0" xfId="1" applyNumberFormat="1" applyFont="1" applyFill="1" applyBorder="1"/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D29" sqref="D29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3" t="s">
        <v>12</v>
      </c>
      <c r="C1" s="33"/>
      <c r="D1" s="33"/>
      <c r="E1" s="33"/>
      <c r="F1" s="33"/>
      <c r="G1" s="33"/>
      <c r="H1" s="33"/>
      <c r="I1" s="33"/>
      <c r="J1" s="33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30" t="s">
        <v>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ht="18" x14ac:dyDescent="0.2">
      <c r="A6" s="3"/>
      <c r="B6" s="29" t="s">
        <v>14</v>
      </c>
      <c r="C6" s="29"/>
      <c r="D6" s="29"/>
      <c r="E6" s="29"/>
      <c r="F6" s="29" t="s">
        <v>15</v>
      </c>
      <c r="G6" s="29"/>
      <c r="H6" s="29"/>
      <c r="I6" s="29"/>
      <c r="J6" s="29" t="s">
        <v>10</v>
      </c>
      <c r="K6" s="29"/>
      <c r="L6" s="29"/>
      <c r="M6" s="29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45</v>
      </c>
      <c r="E7" s="7" t="s">
        <v>46</v>
      </c>
      <c r="F7" s="5">
        <v>2021</v>
      </c>
      <c r="G7" s="6">
        <v>2022</v>
      </c>
      <c r="H7" s="7" t="s">
        <v>45</v>
      </c>
      <c r="I7" s="7" t="s">
        <v>46</v>
      </c>
      <c r="J7" s="5" t="s">
        <v>16</v>
      </c>
      <c r="K7" s="5" t="s">
        <v>17</v>
      </c>
      <c r="L7" s="7" t="s">
        <v>45</v>
      </c>
      <c r="M7" s="7" t="s">
        <v>46</v>
      </c>
    </row>
    <row r="8" spans="1:13" ht="16.5" x14ac:dyDescent="0.25">
      <c r="A8" s="18" t="s">
        <v>1</v>
      </c>
      <c r="B8" s="8">
        <f>B9+B18+B20</f>
        <v>2127268.2180699999</v>
      </c>
      <c r="C8" s="8">
        <f>C9+C18+C20</f>
        <v>2784138.7028399999</v>
      </c>
      <c r="D8" s="10">
        <f t="shared" ref="D8:D46" si="0">(C8-B8)/B8*100</f>
        <v>30.878592515520058</v>
      </c>
      <c r="E8" s="10">
        <f t="shared" ref="E8:E44" si="1">C8/C$46*100</f>
        <v>13.918875485663621</v>
      </c>
      <c r="F8" s="8">
        <f>F9+F18+F20</f>
        <v>4186050.6229699999</v>
      </c>
      <c r="G8" s="8">
        <f>G9+G18+G20</f>
        <v>5351377.5232500006</v>
      </c>
      <c r="H8" s="10">
        <f t="shared" ref="H8:H46" si="2">(G8-F8)/F8*100</f>
        <v>27.838337498489256</v>
      </c>
      <c r="I8" s="10">
        <f t="shared" ref="I8:I43" si="3">G8/G$44*100</f>
        <v>15.537867383688548</v>
      </c>
      <c r="J8" s="8">
        <f>J9+J18+J20</f>
        <v>24545743.971990004</v>
      </c>
      <c r="K8" s="8">
        <f>K9+K18+K20</f>
        <v>30886525.80054</v>
      </c>
      <c r="L8" s="10">
        <f t="shared" ref="L8:L46" si="4">(K8-J8)/J8*100</f>
        <v>25.832510254265184</v>
      </c>
      <c r="M8" s="10">
        <f t="shared" ref="M8:M43" si="5">K8/K$44*100</f>
        <v>14.505251372214678</v>
      </c>
    </row>
    <row r="9" spans="1:13" ht="15.75" x14ac:dyDescent="0.25">
      <c r="A9" s="9" t="s">
        <v>2</v>
      </c>
      <c r="B9" s="8">
        <f>B10+B11+B12+B13+B14+B15+B16+B17</f>
        <v>1439479.7597699999</v>
      </c>
      <c r="C9" s="8">
        <f>C10+C11+C12+C13+C14+C15+C16+C17</f>
        <v>1843547.0270999998</v>
      </c>
      <c r="D9" s="10">
        <f t="shared" si="0"/>
        <v>28.070368102609645</v>
      </c>
      <c r="E9" s="10">
        <f t="shared" si="1"/>
        <v>9.2165313085857701</v>
      </c>
      <c r="F9" s="8">
        <f>F10+F11+F12+F13+F14+F15+F16+F17</f>
        <v>2828236.3095699996</v>
      </c>
      <c r="G9" s="8">
        <f>G10+G11+G12+G13+G14+G15+G16+G17</f>
        <v>3552646.7499900004</v>
      </c>
      <c r="H9" s="10">
        <f t="shared" si="2"/>
        <v>25.613504712063435</v>
      </c>
      <c r="I9" s="10">
        <f t="shared" si="3"/>
        <v>10.315204603414399</v>
      </c>
      <c r="J9" s="8">
        <f>J10+J11+J12+J13+J14+J15+J16+J17</f>
        <v>16489980.208030002</v>
      </c>
      <c r="K9" s="8">
        <f>K10+K11+K12+K13+K14+K15+K16+K17</f>
        <v>20055215.626819998</v>
      </c>
      <c r="L9" s="10">
        <f t="shared" si="4"/>
        <v>21.620616724899765</v>
      </c>
      <c r="M9" s="10">
        <f t="shared" si="5"/>
        <v>9.4185388758066804</v>
      </c>
    </row>
    <row r="10" spans="1:13" ht="14.25" x14ac:dyDescent="0.2">
      <c r="A10" s="11" t="s">
        <v>18</v>
      </c>
      <c r="B10" s="12">
        <v>635173.32019</v>
      </c>
      <c r="C10" s="12">
        <v>969677.89020999998</v>
      </c>
      <c r="D10" s="13">
        <f t="shared" si="0"/>
        <v>52.663510791029346</v>
      </c>
      <c r="E10" s="13">
        <f t="shared" si="1"/>
        <v>4.8477562562764431</v>
      </c>
      <c r="F10" s="12">
        <v>1234645.9468</v>
      </c>
      <c r="G10" s="12">
        <v>1814326.47288</v>
      </c>
      <c r="H10" s="13">
        <f t="shared" si="2"/>
        <v>46.951154505665123</v>
      </c>
      <c r="I10" s="13">
        <f t="shared" si="3"/>
        <v>5.2679453101271791</v>
      </c>
      <c r="J10" s="12">
        <v>7349969.0095300004</v>
      </c>
      <c r="K10" s="12">
        <v>9731956.3252600003</v>
      </c>
      <c r="L10" s="13">
        <f t="shared" si="4"/>
        <v>32.408127335523531</v>
      </c>
      <c r="M10" s="13">
        <f t="shared" si="5"/>
        <v>4.5704225121636339</v>
      </c>
    </row>
    <row r="11" spans="1:13" ht="14.25" x14ac:dyDescent="0.2">
      <c r="A11" s="11" t="s">
        <v>19</v>
      </c>
      <c r="B11" s="12">
        <v>249528.27283999999</v>
      </c>
      <c r="C11" s="12">
        <v>255968.99215999999</v>
      </c>
      <c r="D11" s="13">
        <f t="shared" si="0"/>
        <v>2.5811581375910286</v>
      </c>
      <c r="E11" s="13">
        <f t="shared" si="1"/>
        <v>1.2796778143386185</v>
      </c>
      <c r="F11" s="12">
        <v>527655.90457999997</v>
      </c>
      <c r="G11" s="12">
        <v>540674.13515999995</v>
      </c>
      <c r="H11" s="13">
        <f t="shared" si="2"/>
        <v>2.467181825694178</v>
      </c>
      <c r="I11" s="13">
        <f t="shared" si="3"/>
        <v>1.5698617736101199</v>
      </c>
      <c r="J11" s="12">
        <v>2798934.3402399998</v>
      </c>
      <c r="K11" s="12">
        <v>3093594.66267</v>
      </c>
      <c r="L11" s="13">
        <f t="shared" si="4"/>
        <v>10.527589668456958</v>
      </c>
      <c r="M11" s="13">
        <f t="shared" si="5"/>
        <v>1.4528460894421957</v>
      </c>
    </row>
    <row r="12" spans="1:13" ht="14.25" x14ac:dyDescent="0.2">
      <c r="A12" s="11" t="s">
        <v>20</v>
      </c>
      <c r="B12" s="12">
        <v>145535.99359</v>
      </c>
      <c r="C12" s="12">
        <v>203186.05906999999</v>
      </c>
      <c r="D12" s="13">
        <f t="shared" si="0"/>
        <v>39.6122389093726</v>
      </c>
      <c r="E12" s="13">
        <f t="shared" si="1"/>
        <v>1.0157976158778146</v>
      </c>
      <c r="F12" s="12">
        <v>275239.73414000002</v>
      </c>
      <c r="G12" s="12">
        <v>376441.70181</v>
      </c>
      <c r="H12" s="13">
        <f t="shared" si="2"/>
        <v>36.768662048817355</v>
      </c>
      <c r="I12" s="13">
        <f t="shared" si="3"/>
        <v>1.0930085225722463</v>
      </c>
      <c r="J12" s="12">
        <v>1698481.1902099999</v>
      </c>
      <c r="K12" s="12">
        <v>2128602.1690600002</v>
      </c>
      <c r="L12" s="13">
        <f t="shared" si="4"/>
        <v>25.323858829241448</v>
      </c>
      <c r="M12" s="13">
        <f t="shared" si="5"/>
        <v>0.99965628161121611</v>
      </c>
    </row>
    <row r="13" spans="1:13" ht="14.25" x14ac:dyDescent="0.2">
      <c r="A13" s="11" t="s">
        <v>21</v>
      </c>
      <c r="B13" s="12">
        <v>116565.35743</v>
      </c>
      <c r="C13" s="12">
        <v>127858.07291</v>
      </c>
      <c r="D13" s="13">
        <f t="shared" si="0"/>
        <v>9.6878830288677467</v>
      </c>
      <c r="E13" s="13">
        <f t="shared" si="1"/>
        <v>0.6392068738730019</v>
      </c>
      <c r="F13" s="12">
        <v>220280.51952</v>
      </c>
      <c r="G13" s="12">
        <v>247503.13636999999</v>
      </c>
      <c r="H13" s="13">
        <f t="shared" si="2"/>
        <v>12.358159000768271</v>
      </c>
      <c r="I13" s="13">
        <f t="shared" si="3"/>
        <v>0.71863195845478067</v>
      </c>
      <c r="J13" s="12">
        <v>1405244.64539</v>
      </c>
      <c r="K13" s="12">
        <v>1599304.3466700001</v>
      </c>
      <c r="L13" s="13">
        <f t="shared" si="4"/>
        <v>13.809673775781755</v>
      </c>
      <c r="M13" s="13">
        <f t="shared" si="5"/>
        <v>0.75108193517570476</v>
      </c>
    </row>
    <row r="14" spans="1:13" ht="14.25" x14ac:dyDescent="0.2">
      <c r="A14" s="11" t="s">
        <v>22</v>
      </c>
      <c r="B14" s="12">
        <v>201115.47248999999</v>
      </c>
      <c r="C14" s="12">
        <v>167766.18528999999</v>
      </c>
      <c r="D14" s="13">
        <f t="shared" si="0"/>
        <v>-16.582158889668825</v>
      </c>
      <c r="E14" s="13">
        <f t="shared" si="1"/>
        <v>0.83872137597681939</v>
      </c>
      <c r="F14" s="12">
        <v>391775.93972999998</v>
      </c>
      <c r="G14" s="12">
        <v>350421.30375999998</v>
      </c>
      <c r="H14" s="13">
        <f t="shared" si="2"/>
        <v>-10.555685476372121</v>
      </c>
      <c r="I14" s="13">
        <f t="shared" si="3"/>
        <v>1.0174576027548479</v>
      </c>
      <c r="J14" s="12">
        <v>1984236.3809100001</v>
      </c>
      <c r="K14" s="12">
        <v>2217182.969</v>
      </c>
      <c r="L14" s="13">
        <f t="shared" si="4"/>
        <v>11.739860751024393</v>
      </c>
      <c r="M14" s="13">
        <f t="shared" si="5"/>
        <v>1.0412565178494755</v>
      </c>
    </row>
    <row r="15" spans="1:13" ht="14.25" x14ac:dyDescent="0.2">
      <c r="A15" s="11" t="s">
        <v>23</v>
      </c>
      <c r="B15" s="12">
        <v>26135.543170000001</v>
      </c>
      <c r="C15" s="12">
        <v>47544.402170000001</v>
      </c>
      <c r="D15" s="13">
        <f t="shared" si="0"/>
        <v>81.914727621098066</v>
      </c>
      <c r="E15" s="13">
        <f t="shared" si="1"/>
        <v>0.23769096459508393</v>
      </c>
      <c r="F15" s="12">
        <v>42078.688009999998</v>
      </c>
      <c r="G15" s="12">
        <v>85065.91</v>
      </c>
      <c r="H15" s="13">
        <f t="shared" si="2"/>
        <v>102.15913095908336</v>
      </c>
      <c r="I15" s="13">
        <f t="shared" si="3"/>
        <v>0.24699113876945544</v>
      </c>
      <c r="J15" s="12">
        <v>264027.28051000001</v>
      </c>
      <c r="K15" s="12">
        <v>352421.95548</v>
      </c>
      <c r="L15" s="13">
        <f t="shared" si="4"/>
        <v>33.479371828265322</v>
      </c>
      <c r="M15" s="13">
        <f t="shared" si="5"/>
        <v>0.16550806284711619</v>
      </c>
    </row>
    <row r="16" spans="1:13" ht="14.25" x14ac:dyDescent="0.2">
      <c r="A16" s="11" t="s">
        <v>24</v>
      </c>
      <c r="B16" s="12">
        <v>49199.688770000001</v>
      </c>
      <c r="C16" s="12">
        <v>55753.252139999997</v>
      </c>
      <c r="D16" s="13">
        <f t="shared" si="0"/>
        <v>13.320335013981015</v>
      </c>
      <c r="E16" s="13">
        <f t="shared" si="1"/>
        <v>0.27872985410743945</v>
      </c>
      <c r="F16" s="12">
        <v>108317.69231</v>
      </c>
      <c r="G16" s="12">
        <v>110002.26304999999</v>
      </c>
      <c r="H16" s="13">
        <f t="shared" si="2"/>
        <v>1.5552129149676079</v>
      </c>
      <c r="I16" s="13">
        <f t="shared" si="3"/>
        <v>0.31939450501307382</v>
      </c>
      <c r="J16" s="12">
        <v>878806.27685999998</v>
      </c>
      <c r="K16" s="12">
        <v>784580.81316000002</v>
      </c>
      <c r="L16" s="13">
        <f t="shared" si="4"/>
        <v>-10.721983465647316</v>
      </c>
      <c r="M16" s="13">
        <f t="shared" si="5"/>
        <v>0.36846299872624161</v>
      </c>
    </row>
    <row r="17" spans="1:13" ht="14.25" x14ac:dyDescent="0.2">
      <c r="A17" s="11" t="s">
        <v>25</v>
      </c>
      <c r="B17" s="12">
        <v>16226.111290000001</v>
      </c>
      <c r="C17" s="12">
        <v>15792.173150000001</v>
      </c>
      <c r="D17" s="13">
        <f t="shared" si="0"/>
        <v>-2.6743200033851129</v>
      </c>
      <c r="E17" s="13">
        <f t="shared" si="1"/>
        <v>7.8950553540551222E-2</v>
      </c>
      <c r="F17" s="12">
        <v>28241.884480000001</v>
      </c>
      <c r="G17" s="12">
        <v>28211.826959999999</v>
      </c>
      <c r="H17" s="13">
        <f t="shared" si="2"/>
        <v>-0.10642887524480843</v>
      </c>
      <c r="I17" s="13">
        <f t="shared" si="3"/>
        <v>8.1913792112695005E-2</v>
      </c>
      <c r="J17" s="12">
        <v>110281.08438</v>
      </c>
      <c r="K17" s="12">
        <v>147572.38552000001</v>
      </c>
      <c r="L17" s="13">
        <f t="shared" si="4"/>
        <v>33.814775534400681</v>
      </c>
      <c r="M17" s="13">
        <f t="shared" si="5"/>
        <v>6.9304477991096985E-2</v>
      </c>
    </row>
    <row r="18" spans="1:13" ht="15.75" x14ac:dyDescent="0.25">
      <c r="A18" s="9" t="s">
        <v>3</v>
      </c>
      <c r="B18" s="8">
        <f>B19</f>
        <v>208723.36321000001</v>
      </c>
      <c r="C18" s="8">
        <f>C19</f>
        <v>316937.07017999998</v>
      </c>
      <c r="D18" s="10">
        <f t="shared" si="0"/>
        <v>51.845517102522145</v>
      </c>
      <c r="E18" s="10">
        <f t="shared" si="1"/>
        <v>1.5844783925910495</v>
      </c>
      <c r="F18" s="8">
        <f>F19</f>
        <v>425610.26316999999</v>
      </c>
      <c r="G18" s="8">
        <f>G19</f>
        <v>617263.37824999995</v>
      </c>
      <c r="H18" s="10">
        <f t="shared" si="2"/>
        <v>45.030191154823882</v>
      </c>
      <c r="I18" s="10">
        <f t="shared" si="3"/>
        <v>1.7922406838961527</v>
      </c>
      <c r="J18" s="8">
        <f>J19</f>
        <v>2457141.9111100002</v>
      </c>
      <c r="K18" s="8">
        <f>K19</f>
        <v>3590405.0797799998</v>
      </c>
      <c r="L18" s="10">
        <f t="shared" si="4"/>
        <v>46.121193226404017</v>
      </c>
      <c r="M18" s="10">
        <f t="shared" si="5"/>
        <v>1.6861633628400789</v>
      </c>
    </row>
    <row r="19" spans="1:13" ht="14.25" x14ac:dyDescent="0.2">
      <c r="A19" s="11" t="s">
        <v>26</v>
      </c>
      <c r="B19" s="12">
        <v>208723.36321000001</v>
      </c>
      <c r="C19" s="12">
        <v>316937.07017999998</v>
      </c>
      <c r="D19" s="13">
        <f t="shared" si="0"/>
        <v>51.845517102522145</v>
      </c>
      <c r="E19" s="13">
        <f t="shared" si="1"/>
        <v>1.5844783925910495</v>
      </c>
      <c r="F19" s="12">
        <v>425610.26316999999</v>
      </c>
      <c r="G19" s="12">
        <v>617263.37824999995</v>
      </c>
      <c r="H19" s="13">
        <f t="shared" si="2"/>
        <v>45.030191154823882</v>
      </c>
      <c r="I19" s="13">
        <f t="shared" si="3"/>
        <v>1.7922406838961527</v>
      </c>
      <c r="J19" s="12">
        <v>2457141.9111100002</v>
      </c>
      <c r="K19" s="12">
        <v>3590405.0797799998</v>
      </c>
      <c r="L19" s="13">
        <f t="shared" si="4"/>
        <v>46.121193226404017</v>
      </c>
      <c r="M19" s="13">
        <f t="shared" si="5"/>
        <v>1.6861633628400789</v>
      </c>
    </row>
    <row r="20" spans="1:13" ht="15.75" x14ac:dyDescent="0.25">
      <c r="A20" s="9" t="s">
        <v>11</v>
      </c>
      <c r="B20" s="8">
        <f>B21</f>
        <v>479065.09509000002</v>
      </c>
      <c r="C20" s="8">
        <f>C21</f>
        <v>623654.60556000005</v>
      </c>
      <c r="D20" s="10">
        <f t="shared" si="0"/>
        <v>30.18159994370631</v>
      </c>
      <c r="E20" s="10">
        <f t="shared" si="1"/>
        <v>3.117865784486801</v>
      </c>
      <c r="F20" s="8">
        <f>F21</f>
        <v>932204.05023000005</v>
      </c>
      <c r="G20" s="8">
        <f>G21</f>
        <v>1181467.3950100001</v>
      </c>
      <c r="H20" s="10">
        <f t="shared" si="2"/>
        <v>26.739139860902771</v>
      </c>
      <c r="I20" s="10">
        <f t="shared" si="3"/>
        <v>3.4304220963779963</v>
      </c>
      <c r="J20" s="8">
        <f>J21</f>
        <v>5598621.8528500004</v>
      </c>
      <c r="K20" s="8">
        <f>K21</f>
        <v>7240905.09394</v>
      </c>
      <c r="L20" s="10">
        <f t="shared" si="4"/>
        <v>29.333705405625654</v>
      </c>
      <c r="M20" s="10">
        <f t="shared" si="5"/>
        <v>3.4005491335679179</v>
      </c>
    </row>
    <row r="21" spans="1:13" ht="14.25" x14ac:dyDescent="0.2">
      <c r="A21" s="11" t="s">
        <v>27</v>
      </c>
      <c r="B21" s="12">
        <v>479065.09509000002</v>
      </c>
      <c r="C21" s="12">
        <v>623654.60556000005</v>
      </c>
      <c r="D21" s="13">
        <f t="shared" si="0"/>
        <v>30.18159994370631</v>
      </c>
      <c r="E21" s="13">
        <f t="shared" si="1"/>
        <v>3.117865784486801</v>
      </c>
      <c r="F21" s="12">
        <v>932204.05023000005</v>
      </c>
      <c r="G21" s="12">
        <v>1181467.3950100001</v>
      </c>
      <c r="H21" s="13">
        <f t="shared" si="2"/>
        <v>26.739139860902771</v>
      </c>
      <c r="I21" s="13">
        <f t="shared" si="3"/>
        <v>3.4304220963779963</v>
      </c>
      <c r="J21" s="12">
        <v>5598621.8528500004</v>
      </c>
      <c r="K21" s="12">
        <v>7240905.09394</v>
      </c>
      <c r="L21" s="13">
        <f t="shared" si="4"/>
        <v>29.333705405625654</v>
      </c>
      <c r="M21" s="13">
        <f t="shared" si="5"/>
        <v>3.4005491335679179</v>
      </c>
    </row>
    <row r="22" spans="1:13" ht="16.5" x14ac:dyDescent="0.25">
      <c r="A22" s="18" t="s">
        <v>4</v>
      </c>
      <c r="B22" s="8">
        <f>B23+B27+B29</f>
        <v>11948803.47126</v>
      </c>
      <c r="C22" s="8">
        <f>C23+C27+C29</f>
        <v>15007171.571350001</v>
      </c>
      <c r="D22" s="10">
        <f t="shared" si="0"/>
        <v>25.595601329004836</v>
      </c>
      <c r="E22" s="10">
        <f t="shared" si="1"/>
        <v>75.026058249374401</v>
      </c>
      <c r="F22" s="8">
        <f>F23+F27+F29</f>
        <v>23028193.503689997</v>
      </c>
      <c r="G22" s="8">
        <f>G23+G27+G29</f>
        <v>28116141.957990002</v>
      </c>
      <c r="H22" s="10">
        <f t="shared" si="2"/>
        <v>22.09443156487599</v>
      </c>
      <c r="I22" s="10">
        <f t="shared" si="3"/>
        <v>81.635968157016322</v>
      </c>
      <c r="J22" s="8">
        <f>J23+J27+J29</f>
        <v>128336146.00314</v>
      </c>
      <c r="K22" s="8">
        <f>K23+K27+K29</f>
        <v>175912296.00024003</v>
      </c>
      <c r="L22" s="10">
        <f t="shared" si="4"/>
        <v>37.071512180158486</v>
      </c>
      <c r="M22" s="10">
        <f t="shared" si="5"/>
        <v>82.613761399551933</v>
      </c>
    </row>
    <row r="23" spans="1:13" ht="15.75" x14ac:dyDescent="0.25">
      <c r="A23" s="9" t="s">
        <v>5</v>
      </c>
      <c r="B23" s="8">
        <f>B24+B25+B26</f>
        <v>1120550.5962199999</v>
      </c>
      <c r="C23" s="8">
        <f>C24+C25+C26</f>
        <v>1313820.74419</v>
      </c>
      <c r="D23" s="10">
        <f>(C23-B23)/B23*100</f>
        <v>17.247784135938733</v>
      </c>
      <c r="E23" s="10">
        <f t="shared" si="1"/>
        <v>6.5682458026278328</v>
      </c>
      <c r="F23" s="8">
        <f>F24+F25+F26</f>
        <v>2196051.2015499999</v>
      </c>
      <c r="G23" s="8">
        <f>G24+G25+G26</f>
        <v>2461804.5748899998</v>
      </c>
      <c r="H23" s="10">
        <f t="shared" si="2"/>
        <v>12.101419727938399</v>
      </c>
      <c r="I23" s="10">
        <f t="shared" si="3"/>
        <v>7.1479152504209509</v>
      </c>
      <c r="J23" s="8">
        <f>J24+J25+J26</f>
        <v>11373215.783569999</v>
      </c>
      <c r="K23" s="8">
        <f>K24+K25+K26</f>
        <v>15321158.060640002</v>
      </c>
      <c r="L23" s="10">
        <f t="shared" si="4"/>
        <v>34.712629674830296</v>
      </c>
      <c r="M23" s="10">
        <f t="shared" si="5"/>
        <v>7.1952815418019886</v>
      </c>
    </row>
    <row r="24" spans="1:13" ht="14.25" x14ac:dyDescent="0.2">
      <c r="A24" s="11" t="s">
        <v>28</v>
      </c>
      <c r="B24" s="12">
        <v>744974.49720999994</v>
      </c>
      <c r="C24" s="12">
        <v>884000.44889999996</v>
      </c>
      <c r="D24" s="13">
        <f t="shared" si="0"/>
        <v>18.661840399995622</v>
      </c>
      <c r="E24" s="13">
        <f t="shared" si="1"/>
        <v>4.4194249966636647</v>
      </c>
      <c r="F24" s="12">
        <v>1475138.41285</v>
      </c>
      <c r="G24" s="12">
        <v>1699930.5070499999</v>
      </c>
      <c r="H24" s="13">
        <f t="shared" si="2"/>
        <v>15.238711990808826</v>
      </c>
      <c r="I24" s="13">
        <f t="shared" si="3"/>
        <v>4.9357935718928676</v>
      </c>
      <c r="J24" s="12">
        <v>7439929.1234200001</v>
      </c>
      <c r="K24" s="12">
        <v>10369038.873670001</v>
      </c>
      <c r="L24" s="13">
        <f t="shared" si="4"/>
        <v>39.370129764133317</v>
      </c>
      <c r="M24" s="13">
        <f t="shared" si="5"/>
        <v>4.8696158422654161</v>
      </c>
    </row>
    <row r="25" spans="1:13" ht="14.25" x14ac:dyDescent="0.2">
      <c r="A25" s="11" t="s">
        <v>29</v>
      </c>
      <c r="B25" s="12">
        <v>128850.66499999999</v>
      </c>
      <c r="C25" s="12">
        <v>177996.54378000001</v>
      </c>
      <c r="D25" s="13">
        <f t="shared" si="0"/>
        <v>38.141734681772895</v>
      </c>
      <c r="E25" s="13">
        <f t="shared" si="1"/>
        <v>0.88986648805430313</v>
      </c>
      <c r="F25" s="12">
        <v>238596.58718999999</v>
      </c>
      <c r="G25" s="12">
        <v>311298.94559000002</v>
      </c>
      <c r="H25" s="13">
        <f t="shared" si="2"/>
        <v>30.470829133069476</v>
      </c>
      <c r="I25" s="13">
        <f t="shared" si="3"/>
        <v>0.90386479224174343</v>
      </c>
      <c r="J25" s="12">
        <v>1286095.69533</v>
      </c>
      <c r="K25" s="12">
        <v>1804594.25761</v>
      </c>
      <c r="L25" s="13">
        <f t="shared" si="4"/>
        <v>40.315706223319417</v>
      </c>
      <c r="M25" s="13">
        <f t="shared" si="5"/>
        <v>0.84749231754095611</v>
      </c>
    </row>
    <row r="26" spans="1:13" ht="14.25" x14ac:dyDescent="0.2">
      <c r="A26" s="11" t="s">
        <v>30</v>
      </c>
      <c r="B26" s="12">
        <v>246725.43401</v>
      </c>
      <c r="C26" s="12">
        <v>251823.75151</v>
      </c>
      <c r="D26" s="13">
        <f t="shared" si="0"/>
        <v>2.0663931630953645</v>
      </c>
      <c r="E26" s="13">
        <f t="shared" si="1"/>
        <v>1.2589543179098641</v>
      </c>
      <c r="F26" s="12">
        <v>482316.20150999998</v>
      </c>
      <c r="G26" s="12">
        <v>450575.12225000001</v>
      </c>
      <c r="H26" s="13">
        <f t="shared" si="2"/>
        <v>-6.5809689080788365</v>
      </c>
      <c r="I26" s="13">
        <f t="shared" si="3"/>
        <v>1.3082568862863406</v>
      </c>
      <c r="J26" s="12">
        <v>2647190.9648199999</v>
      </c>
      <c r="K26" s="12">
        <v>3147524.92936</v>
      </c>
      <c r="L26" s="13">
        <f t="shared" si="4"/>
        <v>18.90056181020628</v>
      </c>
      <c r="M26" s="13">
        <f t="shared" si="5"/>
        <v>1.4781733819956155</v>
      </c>
    </row>
    <row r="27" spans="1:13" ht="15.75" x14ac:dyDescent="0.25">
      <c r="A27" s="9" t="s">
        <v>6</v>
      </c>
      <c r="B27" s="8">
        <f>B28</f>
        <v>1672633.9495900001</v>
      </c>
      <c r="C27" s="8">
        <f>C28</f>
        <v>2400987.6538999998</v>
      </c>
      <c r="D27" s="10">
        <f t="shared" si="0"/>
        <v>43.545313933663451</v>
      </c>
      <c r="E27" s="10">
        <f t="shared" si="1"/>
        <v>12.003370436666875</v>
      </c>
      <c r="F27" s="8">
        <f>F28</f>
        <v>3313632.7214700002</v>
      </c>
      <c r="G27" s="8">
        <f>G28</f>
        <v>4533355.2043300001</v>
      </c>
      <c r="H27" s="10">
        <f t="shared" si="2"/>
        <v>36.809223754855495</v>
      </c>
      <c r="I27" s="10">
        <f t="shared" si="3"/>
        <v>13.162717760427226</v>
      </c>
      <c r="J27" s="8">
        <f>J28</f>
        <v>18399460.633949999</v>
      </c>
      <c r="K27" s="8">
        <f>K28</f>
        <v>26570895.403790001</v>
      </c>
      <c r="L27" s="10">
        <f t="shared" si="4"/>
        <v>44.411273419408694</v>
      </c>
      <c r="M27" s="10">
        <f t="shared" si="5"/>
        <v>12.478500155885424</v>
      </c>
    </row>
    <row r="28" spans="1:13" ht="14.25" x14ac:dyDescent="0.2">
      <c r="A28" s="11" t="s">
        <v>31</v>
      </c>
      <c r="B28" s="12">
        <v>1672633.9495900001</v>
      </c>
      <c r="C28" s="12">
        <v>2400987.6538999998</v>
      </c>
      <c r="D28" s="13">
        <f t="shared" si="0"/>
        <v>43.545313933663451</v>
      </c>
      <c r="E28" s="13">
        <f t="shared" si="1"/>
        <v>12.003370436666875</v>
      </c>
      <c r="F28" s="12">
        <v>3313632.7214700002</v>
      </c>
      <c r="G28" s="12">
        <v>4533355.2043300001</v>
      </c>
      <c r="H28" s="13">
        <f t="shared" si="2"/>
        <v>36.809223754855495</v>
      </c>
      <c r="I28" s="13">
        <f t="shared" si="3"/>
        <v>13.162717760427226</v>
      </c>
      <c r="J28" s="12">
        <v>18399460.633949999</v>
      </c>
      <c r="K28" s="12">
        <v>26570895.403790001</v>
      </c>
      <c r="L28" s="13">
        <f t="shared" si="4"/>
        <v>44.411273419408694</v>
      </c>
      <c r="M28" s="13">
        <f t="shared" si="5"/>
        <v>12.478500155885424</v>
      </c>
    </row>
    <row r="29" spans="1:13" ht="15.75" x14ac:dyDescent="0.25">
      <c r="A29" s="9" t="s">
        <v>7</v>
      </c>
      <c r="B29" s="8">
        <f>B30+B31+B32+B33+B34+B35+B36+B37+B38+B39+B40+B41</f>
        <v>9155618.9254500009</v>
      </c>
      <c r="C29" s="8">
        <f>C30+C31+C32+C33+C34+C35+C36+C37+C38+C39+C40+C41</f>
        <v>11292363.173260001</v>
      </c>
      <c r="D29" s="10">
        <f t="shared" si="0"/>
        <v>23.338064473942477</v>
      </c>
      <c r="E29" s="10">
        <f t="shared" si="1"/>
        <v>56.454442010079696</v>
      </c>
      <c r="F29" s="8">
        <f>F30+F31+F32+F33+F34+F35+F36+F37+F38+F39+F40+F41</f>
        <v>17518509.580669999</v>
      </c>
      <c r="G29" s="8">
        <f>G30+G31+G32+G33+G34+G35+G36+G37+G38+G39+G40+G41</f>
        <v>21120982.178770002</v>
      </c>
      <c r="H29" s="10">
        <f t="shared" si="2"/>
        <v>20.563807563144454</v>
      </c>
      <c r="I29" s="10">
        <f t="shared" si="3"/>
        <v>61.32533514616815</v>
      </c>
      <c r="J29" s="8">
        <f>J30+J31+J32+J33+J34+J35+J36+J37+J38+J39+J40+J41</f>
        <v>98563469.585620001</v>
      </c>
      <c r="K29" s="8">
        <f>K30+K31+K32+K33+K34+K35+K36+K37+K38+K39+K40+K41</f>
        <v>134020242.53581001</v>
      </c>
      <c r="L29" s="10">
        <f t="shared" si="4"/>
        <v>35.97354384870701</v>
      </c>
      <c r="M29" s="10">
        <f t="shared" si="5"/>
        <v>62.939979701864516</v>
      </c>
    </row>
    <row r="30" spans="1:13" ht="14.25" x14ac:dyDescent="0.2">
      <c r="A30" s="11" t="s">
        <v>32</v>
      </c>
      <c r="B30" s="12">
        <v>1510511.0800699999</v>
      </c>
      <c r="C30" s="12">
        <v>1845883.7533499999</v>
      </c>
      <c r="D30" s="13">
        <f t="shared" si="0"/>
        <v>22.202596042159335</v>
      </c>
      <c r="E30" s="13">
        <f t="shared" si="1"/>
        <v>9.2282134139653103</v>
      </c>
      <c r="F30" s="12">
        <v>3023412.85494</v>
      </c>
      <c r="G30" s="12">
        <v>3440793.2402499998</v>
      </c>
      <c r="H30" s="13">
        <f t="shared" si="2"/>
        <v>13.804941810313325</v>
      </c>
      <c r="I30" s="13">
        <f t="shared" si="3"/>
        <v>9.9904349542559618</v>
      </c>
      <c r="J30" s="12">
        <v>17134392.159090001</v>
      </c>
      <c r="K30" s="12">
        <v>20662574.949030001</v>
      </c>
      <c r="L30" s="13">
        <f t="shared" si="4"/>
        <v>20.591234034924643</v>
      </c>
      <c r="M30" s="13">
        <f t="shared" si="5"/>
        <v>9.703773275389425</v>
      </c>
    </row>
    <row r="31" spans="1:13" ht="14.25" x14ac:dyDescent="0.2">
      <c r="A31" s="11" t="s">
        <v>33</v>
      </c>
      <c r="B31" s="12">
        <v>2530671.6601999998</v>
      </c>
      <c r="C31" s="12">
        <v>2556444.8494699998</v>
      </c>
      <c r="D31" s="13">
        <f t="shared" si="0"/>
        <v>1.0184327613627724</v>
      </c>
      <c r="E31" s="13">
        <f t="shared" si="1"/>
        <v>12.780554901751925</v>
      </c>
      <c r="F31" s="12">
        <v>4796896.7136399997</v>
      </c>
      <c r="G31" s="12">
        <v>4785366.7642200002</v>
      </c>
      <c r="H31" s="13">
        <f t="shared" si="2"/>
        <v>-0.2403626783794203</v>
      </c>
      <c r="I31" s="13">
        <f t="shared" si="3"/>
        <v>13.894440046831944</v>
      </c>
      <c r="J31" s="12">
        <v>25425825.171089999</v>
      </c>
      <c r="K31" s="12">
        <v>29324533.480659999</v>
      </c>
      <c r="L31" s="13">
        <f t="shared" si="4"/>
        <v>15.333654987933132</v>
      </c>
      <c r="M31" s="13">
        <f t="shared" si="5"/>
        <v>13.771692298991493</v>
      </c>
    </row>
    <row r="32" spans="1:13" ht="14.25" x14ac:dyDescent="0.2">
      <c r="A32" s="11" t="s">
        <v>34</v>
      </c>
      <c r="B32" s="12">
        <v>14435.76268</v>
      </c>
      <c r="C32" s="12">
        <v>70467.097710000002</v>
      </c>
      <c r="D32" s="13">
        <f t="shared" si="0"/>
        <v>388.14253373414425</v>
      </c>
      <c r="E32" s="13">
        <f t="shared" si="1"/>
        <v>0.35228947389046389</v>
      </c>
      <c r="F32" s="12">
        <v>57179.767390000001</v>
      </c>
      <c r="G32" s="12">
        <v>141505.84417</v>
      </c>
      <c r="H32" s="13">
        <f t="shared" si="2"/>
        <v>147.47537569512312</v>
      </c>
      <c r="I32" s="13">
        <f t="shared" si="3"/>
        <v>0.41086599313498678</v>
      </c>
      <c r="J32" s="12">
        <v>1175874.3619899999</v>
      </c>
      <c r="K32" s="12">
        <v>1710694.9085599999</v>
      </c>
      <c r="L32" s="13">
        <f t="shared" si="4"/>
        <v>45.482796790032261</v>
      </c>
      <c r="M32" s="13">
        <f t="shared" si="5"/>
        <v>0.80339432897295193</v>
      </c>
    </row>
    <row r="33" spans="1:13" ht="14.25" x14ac:dyDescent="0.2">
      <c r="A33" s="11" t="s">
        <v>35</v>
      </c>
      <c r="B33" s="12">
        <v>1063994.04687</v>
      </c>
      <c r="C33" s="12">
        <v>1177166.45187</v>
      </c>
      <c r="D33" s="13">
        <f t="shared" si="0"/>
        <v>10.636563741397282</v>
      </c>
      <c r="E33" s="13">
        <f t="shared" si="1"/>
        <v>5.885063575591758</v>
      </c>
      <c r="F33" s="12">
        <v>1958342.64824</v>
      </c>
      <c r="G33" s="12">
        <v>2159249.7737099999</v>
      </c>
      <c r="H33" s="13">
        <f t="shared" si="2"/>
        <v>10.259038460432802</v>
      </c>
      <c r="I33" s="13">
        <f t="shared" si="3"/>
        <v>6.2694393147186904</v>
      </c>
      <c r="J33" s="12">
        <v>11320775.06036</v>
      </c>
      <c r="K33" s="12">
        <v>14364683.00255</v>
      </c>
      <c r="L33" s="13">
        <f t="shared" si="4"/>
        <v>26.887805172000341</v>
      </c>
      <c r="M33" s="13">
        <f t="shared" si="5"/>
        <v>6.7460917805952896</v>
      </c>
    </row>
    <row r="34" spans="1:13" ht="14.25" x14ac:dyDescent="0.2">
      <c r="A34" s="11" t="s">
        <v>36</v>
      </c>
      <c r="B34" s="12">
        <v>683876.79550000001</v>
      </c>
      <c r="C34" s="12">
        <v>815373.21112999995</v>
      </c>
      <c r="D34" s="13">
        <f t="shared" si="0"/>
        <v>19.22808559893592</v>
      </c>
      <c r="E34" s="13">
        <f t="shared" si="1"/>
        <v>4.0763336210539363</v>
      </c>
      <c r="F34" s="12">
        <v>1334658.0651100001</v>
      </c>
      <c r="G34" s="12">
        <v>1527223.1892599999</v>
      </c>
      <c r="H34" s="13">
        <f t="shared" si="2"/>
        <v>14.428049339673302</v>
      </c>
      <c r="I34" s="13">
        <f t="shared" si="3"/>
        <v>4.4343332678207625</v>
      </c>
      <c r="J34" s="12">
        <v>7615448.0242999997</v>
      </c>
      <c r="K34" s="12">
        <v>9605935.74144</v>
      </c>
      <c r="L34" s="13">
        <f t="shared" si="4"/>
        <v>26.137499865911867</v>
      </c>
      <c r="M34" s="13">
        <f t="shared" si="5"/>
        <v>4.5112394153599658</v>
      </c>
    </row>
    <row r="35" spans="1:13" ht="14.25" x14ac:dyDescent="0.2">
      <c r="A35" s="11" t="s">
        <v>37</v>
      </c>
      <c r="B35" s="12">
        <v>832912.97582000005</v>
      </c>
      <c r="C35" s="12">
        <v>1244752.8359699999</v>
      </c>
      <c r="D35" s="13">
        <f t="shared" si="0"/>
        <v>49.445725076445697</v>
      </c>
      <c r="E35" s="13">
        <f t="shared" si="1"/>
        <v>6.222951362523685</v>
      </c>
      <c r="F35" s="12">
        <v>1591700.6862600001</v>
      </c>
      <c r="G35" s="12">
        <v>2368922.3040300002</v>
      </c>
      <c r="H35" s="13">
        <f t="shared" si="2"/>
        <v>48.829633892803578</v>
      </c>
      <c r="I35" s="13">
        <f t="shared" si="3"/>
        <v>6.8782290993975357</v>
      </c>
      <c r="J35" s="12">
        <v>8452368.5101100001</v>
      </c>
      <c r="K35" s="12">
        <v>13131583.547569999</v>
      </c>
      <c r="L35" s="13">
        <f t="shared" si="4"/>
        <v>55.359808695788914</v>
      </c>
      <c r="M35" s="13">
        <f t="shared" si="5"/>
        <v>6.1669907940701849</v>
      </c>
    </row>
    <row r="36" spans="1:13" ht="14.25" x14ac:dyDescent="0.2">
      <c r="A36" s="11" t="s">
        <v>38</v>
      </c>
      <c r="B36" s="12">
        <v>1191759.4696899999</v>
      </c>
      <c r="C36" s="12">
        <v>1787153.5695199999</v>
      </c>
      <c r="D36" s="13">
        <f t="shared" si="0"/>
        <v>49.95925058475715</v>
      </c>
      <c r="E36" s="13">
        <f t="shared" si="1"/>
        <v>8.9346008453292569</v>
      </c>
      <c r="F36" s="12">
        <v>2244531.3902799999</v>
      </c>
      <c r="G36" s="12">
        <v>3416107.4519600002</v>
      </c>
      <c r="H36" s="13">
        <f t="shared" si="2"/>
        <v>52.196911424520067</v>
      </c>
      <c r="I36" s="13">
        <f t="shared" si="3"/>
        <v>9.9187591094766763</v>
      </c>
      <c r="J36" s="12">
        <v>12716436.91031</v>
      </c>
      <c r="K36" s="12">
        <v>23508019.09135</v>
      </c>
      <c r="L36" s="13">
        <f t="shared" si="4"/>
        <v>84.86325420519799</v>
      </c>
      <c r="M36" s="13">
        <f t="shared" si="5"/>
        <v>11.040080337455493</v>
      </c>
    </row>
    <row r="37" spans="1:13" ht="14.25" x14ac:dyDescent="0.2">
      <c r="A37" s="14" t="s">
        <v>39</v>
      </c>
      <c r="B37" s="12">
        <v>330049.80086999998</v>
      </c>
      <c r="C37" s="12">
        <v>429934.64766000002</v>
      </c>
      <c r="D37" s="13">
        <f t="shared" si="0"/>
        <v>30.263568263549018</v>
      </c>
      <c r="E37" s="13">
        <f t="shared" si="1"/>
        <v>2.149392493142646</v>
      </c>
      <c r="F37" s="12">
        <v>608909.17773</v>
      </c>
      <c r="G37" s="12">
        <v>783756.40885999997</v>
      </c>
      <c r="H37" s="13">
        <f t="shared" si="2"/>
        <v>28.71482932509354</v>
      </c>
      <c r="I37" s="13">
        <f t="shared" si="3"/>
        <v>2.2756576393785748</v>
      </c>
      <c r="J37" s="12">
        <v>3769276.5880399998</v>
      </c>
      <c r="K37" s="12">
        <v>4786460.3495500004</v>
      </c>
      <c r="L37" s="13">
        <f t="shared" si="4"/>
        <v>26.986179914139168</v>
      </c>
      <c r="M37" s="13">
        <f t="shared" si="5"/>
        <v>2.2478672739602015</v>
      </c>
    </row>
    <row r="38" spans="1:13" ht="14.25" x14ac:dyDescent="0.2">
      <c r="A38" s="11" t="s">
        <v>40</v>
      </c>
      <c r="B38" s="12">
        <v>307688.08682000003</v>
      </c>
      <c r="C38" s="12">
        <v>489250.44306000002</v>
      </c>
      <c r="D38" s="13">
        <f t="shared" si="0"/>
        <v>59.008575247898833</v>
      </c>
      <c r="E38" s="13">
        <f t="shared" si="1"/>
        <v>2.4459327372272979</v>
      </c>
      <c r="F38" s="12">
        <v>639259.74786999996</v>
      </c>
      <c r="G38" s="12">
        <v>848686.90093</v>
      </c>
      <c r="H38" s="13">
        <f t="shared" si="2"/>
        <v>32.760885345558968</v>
      </c>
      <c r="I38" s="13">
        <f t="shared" si="3"/>
        <v>2.4641850550875279</v>
      </c>
      <c r="J38" s="12">
        <v>3752535.9466900001</v>
      </c>
      <c r="K38" s="12">
        <v>6993421.2184699997</v>
      </c>
      <c r="L38" s="13">
        <f t="shared" si="4"/>
        <v>86.36520256757801</v>
      </c>
      <c r="M38" s="13">
        <f t="shared" si="5"/>
        <v>3.2843231828914106</v>
      </c>
    </row>
    <row r="39" spans="1:13" ht="14.25" x14ac:dyDescent="0.2">
      <c r="A39" s="11" t="s">
        <v>41</v>
      </c>
      <c r="B39" s="12">
        <v>233224.16435000001</v>
      </c>
      <c r="C39" s="12">
        <v>327210.77406999998</v>
      </c>
      <c r="D39" s="13">
        <f>(C39-B39)/B39*100</f>
        <v>40.298830089901863</v>
      </c>
      <c r="E39" s="13">
        <f t="shared" si="1"/>
        <v>1.6358402033642054</v>
      </c>
      <c r="F39" s="12">
        <v>399764.33237999998</v>
      </c>
      <c r="G39" s="12">
        <v>633997.68446999998</v>
      </c>
      <c r="H39" s="13">
        <f t="shared" si="2"/>
        <v>58.592859121645489</v>
      </c>
      <c r="I39" s="13">
        <f t="shared" si="3"/>
        <v>1.8408291883839623</v>
      </c>
      <c r="J39" s="12">
        <v>2337789.0500699999</v>
      </c>
      <c r="K39" s="12">
        <v>3446417.6179200001</v>
      </c>
      <c r="L39" s="13">
        <f t="shared" si="4"/>
        <v>47.422096010621864</v>
      </c>
      <c r="M39" s="13">
        <f t="shared" si="5"/>
        <v>1.6185424739704752</v>
      </c>
    </row>
    <row r="40" spans="1:13" ht="14.25" x14ac:dyDescent="0.2">
      <c r="A40" s="11" t="s">
        <v>42</v>
      </c>
      <c r="B40" s="12">
        <v>445927.56598000001</v>
      </c>
      <c r="C40" s="12">
        <v>538676.57853000006</v>
      </c>
      <c r="D40" s="13">
        <f>(C40-B40)/B40*100</f>
        <v>20.799120670230074</v>
      </c>
      <c r="E40" s="13">
        <f t="shared" si="1"/>
        <v>2.6930311395600244</v>
      </c>
      <c r="F40" s="12">
        <v>845960.06099999999</v>
      </c>
      <c r="G40" s="12">
        <v>997106.99971</v>
      </c>
      <c r="H40" s="13">
        <f t="shared" si="2"/>
        <v>17.866911888408882</v>
      </c>
      <c r="I40" s="13">
        <f t="shared" si="3"/>
        <v>2.8951267709164332</v>
      </c>
      <c r="J40" s="12">
        <v>4760074.6249799998</v>
      </c>
      <c r="K40" s="12">
        <v>6344450.9343999997</v>
      </c>
      <c r="L40" s="13">
        <f t="shared" si="4"/>
        <v>33.284694763092226</v>
      </c>
      <c r="M40" s="13">
        <f t="shared" si="5"/>
        <v>2.9795470107727473</v>
      </c>
    </row>
    <row r="41" spans="1:13" ht="14.25" x14ac:dyDescent="0.2">
      <c r="A41" s="11" t="s">
        <v>43</v>
      </c>
      <c r="B41" s="12">
        <v>10567.516600000001</v>
      </c>
      <c r="C41" s="12">
        <v>10048.96092</v>
      </c>
      <c r="D41" s="13">
        <f t="shared" si="0"/>
        <v>-4.9070723011686708</v>
      </c>
      <c r="E41" s="13">
        <f t="shared" si="1"/>
        <v>5.0238242679182303E-2</v>
      </c>
      <c r="F41" s="12">
        <v>17894.135829999999</v>
      </c>
      <c r="G41" s="12">
        <v>18265.617200000001</v>
      </c>
      <c r="H41" s="13">
        <f t="shared" si="2"/>
        <v>2.0759950272491103</v>
      </c>
      <c r="I41" s="13">
        <f t="shared" si="3"/>
        <v>5.3034706765083123E-2</v>
      </c>
      <c r="J41" s="12">
        <v>102673.17859</v>
      </c>
      <c r="K41" s="12">
        <v>141467.69430999999</v>
      </c>
      <c r="L41" s="13">
        <f t="shared" si="4"/>
        <v>37.784469374340034</v>
      </c>
      <c r="M41" s="13">
        <f t="shared" si="5"/>
        <v>6.6437529434867595E-2</v>
      </c>
    </row>
    <row r="42" spans="1:13" ht="15.75" x14ac:dyDescent="0.25">
      <c r="A42" s="9" t="s">
        <v>8</v>
      </c>
      <c r="B42" s="8">
        <f>B43</f>
        <v>414333.15104999999</v>
      </c>
      <c r="C42" s="8">
        <f>C43</f>
        <v>476083.32461000001</v>
      </c>
      <c r="D42" s="10">
        <f t="shared" si="0"/>
        <v>14.903507818168348</v>
      </c>
      <c r="E42" s="10">
        <f t="shared" si="1"/>
        <v>2.380105743039262</v>
      </c>
      <c r="F42" s="8">
        <f>F43</f>
        <v>767041.03345999995</v>
      </c>
      <c r="G42" s="8">
        <f>G43</f>
        <v>973355.77598999999</v>
      </c>
      <c r="H42" s="10">
        <f t="shared" si="2"/>
        <v>26.897484427833945</v>
      </c>
      <c r="I42" s="10">
        <f t="shared" si="3"/>
        <v>2.8261644592951165</v>
      </c>
      <c r="J42" s="8">
        <f>J43</f>
        <v>4426034.3263499998</v>
      </c>
      <c r="K42" s="8">
        <f>K43</f>
        <v>6134584.2324599996</v>
      </c>
      <c r="L42" s="10">
        <f t="shared" si="4"/>
        <v>38.602274183421962</v>
      </c>
      <c r="M42" s="10">
        <f t="shared" si="5"/>
        <v>2.8809872282333937</v>
      </c>
    </row>
    <row r="43" spans="1:13" ht="14.25" x14ac:dyDescent="0.2">
      <c r="A43" s="11" t="s">
        <v>44</v>
      </c>
      <c r="B43" s="12">
        <v>414333.15104999999</v>
      </c>
      <c r="C43" s="12">
        <v>476083.32461000001</v>
      </c>
      <c r="D43" s="13">
        <f t="shared" si="0"/>
        <v>14.903507818168348</v>
      </c>
      <c r="E43" s="13">
        <f t="shared" si="1"/>
        <v>2.380105743039262</v>
      </c>
      <c r="F43" s="12">
        <v>767041.03345999995</v>
      </c>
      <c r="G43" s="12">
        <v>973355.77598999999</v>
      </c>
      <c r="H43" s="13">
        <f t="shared" si="2"/>
        <v>26.897484427833945</v>
      </c>
      <c r="I43" s="13">
        <f t="shared" si="3"/>
        <v>2.8261644592951165</v>
      </c>
      <c r="J43" s="12">
        <v>4426034.3263499998</v>
      </c>
      <c r="K43" s="12">
        <v>6134584.2324599996</v>
      </c>
      <c r="L43" s="13">
        <f t="shared" si="4"/>
        <v>38.602274183421962</v>
      </c>
      <c r="M43" s="13">
        <f t="shared" si="5"/>
        <v>2.8809872282333937</v>
      </c>
    </row>
    <row r="44" spans="1:13" ht="15.75" x14ac:dyDescent="0.25">
      <c r="A44" s="9" t="s">
        <v>9</v>
      </c>
      <c r="B44" s="8">
        <f>B8+B22+B42</f>
        <v>14490404.84038</v>
      </c>
      <c r="C44" s="8">
        <f>C8+C22+C42</f>
        <v>18267393.5988</v>
      </c>
      <c r="D44" s="10">
        <f t="shared" si="0"/>
        <v>26.065446756151161</v>
      </c>
      <c r="E44" s="10">
        <f t="shared" si="1"/>
        <v>91.325039478077287</v>
      </c>
      <c r="F44" s="15">
        <f>F8+F22+F42</f>
        <v>27981285.160119995</v>
      </c>
      <c r="G44" s="15">
        <f>G8+G22+G42</f>
        <v>34440875.257230006</v>
      </c>
      <c r="H44" s="16">
        <f t="shared" si="2"/>
        <v>23.085394613384189</v>
      </c>
      <c r="I44" s="16">
        <f t="shared" ref="I44:I46" si="6">G44/G$46*100</f>
        <v>91.622940052677663</v>
      </c>
      <c r="J44" s="15">
        <f>J8+J22+J42</f>
        <v>157307924.30148003</v>
      </c>
      <c r="K44" s="15">
        <f>K8+K22+K42</f>
        <v>212933406.03324002</v>
      </c>
      <c r="L44" s="16">
        <f t="shared" si="4"/>
        <v>35.360889782738461</v>
      </c>
      <c r="M44" s="16">
        <f t="shared" ref="M44:M46" si="7">K44/K$46*100</f>
        <v>91.82107462056905</v>
      </c>
    </row>
    <row r="45" spans="1:13" ht="30" x14ac:dyDescent="0.2">
      <c r="A45" s="19" t="s">
        <v>47</v>
      </c>
      <c r="B45" s="20">
        <f>B46-B44</f>
        <v>1462231.9666200001</v>
      </c>
      <c r="C45" s="20">
        <f>C46-C44</f>
        <v>1735218.7221999988</v>
      </c>
      <c r="D45" s="21">
        <f t="shared" si="0"/>
        <v>18.669182579219427</v>
      </c>
      <c r="E45" s="21">
        <f t="shared" ref="E45:E46" si="8">C45/C$46*100</f>
        <v>8.6749605219227153</v>
      </c>
      <c r="F45" s="20">
        <f>F46-F44</f>
        <v>2972460.2348800041</v>
      </c>
      <c r="G45" s="20">
        <f>G46-G44</f>
        <v>3148919.6537699923</v>
      </c>
      <c r="H45" s="22">
        <f t="shared" si="2"/>
        <v>5.9364770239596414</v>
      </c>
      <c r="I45" s="21">
        <f t="shared" si="6"/>
        <v>8.3770599473223406</v>
      </c>
      <c r="J45" s="20">
        <f>J46-J44</f>
        <v>13973939.636519998</v>
      </c>
      <c r="K45" s="20">
        <f>K46-K44</f>
        <v>18966957.704759985</v>
      </c>
      <c r="L45" s="22">
        <f t="shared" si="4"/>
        <v>35.730926267858301</v>
      </c>
      <c r="M45" s="21">
        <f t="shared" si="7"/>
        <v>8.1789253794309573</v>
      </c>
    </row>
    <row r="46" spans="1:13" ht="20.25" x14ac:dyDescent="0.2">
      <c r="A46" s="23" t="s">
        <v>48</v>
      </c>
      <c r="B46" s="24">
        <v>15952636.807</v>
      </c>
      <c r="C46" s="24">
        <v>20002612.320999999</v>
      </c>
      <c r="D46" s="25">
        <f t="shared" si="0"/>
        <v>25.387499026009753</v>
      </c>
      <c r="E46" s="26">
        <f t="shared" si="8"/>
        <v>100</v>
      </c>
      <c r="F46" s="24">
        <v>30953745.395</v>
      </c>
      <c r="G46" s="24">
        <v>37589794.910999998</v>
      </c>
      <c r="H46" s="25">
        <f t="shared" si="2"/>
        <v>21.438599533974099</v>
      </c>
      <c r="I46" s="26">
        <f t="shared" si="6"/>
        <v>100</v>
      </c>
      <c r="J46" s="24">
        <v>171281863.93800002</v>
      </c>
      <c r="K46" s="24">
        <v>231900363.73800001</v>
      </c>
      <c r="L46" s="25">
        <f t="shared" si="4"/>
        <v>35.391079012277935</v>
      </c>
      <c r="M46" s="26">
        <f t="shared" si="7"/>
        <v>100</v>
      </c>
    </row>
    <row r="47" spans="1:13" x14ac:dyDescent="0.2">
      <c r="C47" s="27"/>
    </row>
    <row r="48" spans="1:13" x14ac:dyDescent="0.2">
      <c r="B48" s="28"/>
      <c r="F48" s="28"/>
    </row>
    <row r="49" spans="2:11" x14ac:dyDescent="0.2">
      <c r="B49" s="28"/>
      <c r="C49" s="28"/>
      <c r="F49" s="28"/>
      <c r="G49" s="28"/>
      <c r="J49" s="28"/>
      <c r="K49" s="28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ekonomikarastirmalar@tim.org.tr</dc:creator>
  <cp:lastModifiedBy>Hümeyra Kuzgun</cp:lastModifiedBy>
  <cp:lastPrinted>2016-02-26T09:44:09Z</cp:lastPrinted>
  <dcterms:created xsi:type="dcterms:W3CDTF">2013-08-01T04:41:02Z</dcterms:created>
  <dcterms:modified xsi:type="dcterms:W3CDTF">2022-03-02T16:18:25Z</dcterms:modified>
</cp:coreProperties>
</file>