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7348FFC0-A798-4FB5-88DA-37178D069AE6}" xr6:coauthVersionLast="47" xr6:coauthVersionMax="47" xr10:uidLastSave="{00000000-0000-0000-0000-000000000000}"/>
  <bookViews>
    <workbookView xWindow="2340" yWindow="2340" windowWidth="21600" windowHeight="11385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" l="1"/>
  <c r="E46" i="1"/>
  <c r="H46" i="1"/>
  <c r="I46" i="1"/>
  <c r="M43" i="1" l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M46" i="1"/>
  <c r="L46" i="1"/>
  <c r="K42" i="1" l="1"/>
  <c r="M42" i="1" s="1"/>
  <c r="J42" i="1"/>
  <c r="G42" i="1"/>
  <c r="I42" i="1" s="1"/>
  <c r="F42" i="1"/>
  <c r="C42" i="1"/>
  <c r="E42" i="1" s="1"/>
  <c r="B42" i="1"/>
  <c r="K29" i="1"/>
  <c r="J29" i="1"/>
  <c r="G29" i="1"/>
  <c r="F29" i="1"/>
  <c r="C29" i="1"/>
  <c r="B29" i="1"/>
  <c r="K27" i="1"/>
  <c r="M27" i="1" s="1"/>
  <c r="J27" i="1"/>
  <c r="G27" i="1"/>
  <c r="I27" i="1" s="1"/>
  <c r="F27" i="1"/>
  <c r="C27" i="1"/>
  <c r="B27" i="1"/>
  <c r="K23" i="1"/>
  <c r="M23" i="1" s="1"/>
  <c r="J23" i="1"/>
  <c r="G23" i="1"/>
  <c r="F23" i="1"/>
  <c r="C23" i="1"/>
  <c r="B23" i="1"/>
  <c r="K20" i="1"/>
  <c r="M20" i="1" s="1"/>
  <c r="J20" i="1"/>
  <c r="G20" i="1"/>
  <c r="I20" i="1" s="1"/>
  <c r="F20" i="1"/>
  <c r="C20" i="1"/>
  <c r="B20" i="1"/>
  <c r="K18" i="1"/>
  <c r="J18" i="1"/>
  <c r="G18" i="1"/>
  <c r="I18" i="1" s="1"/>
  <c r="F18" i="1"/>
  <c r="C18" i="1"/>
  <c r="E18" i="1" s="1"/>
  <c r="B18" i="1"/>
  <c r="K9" i="1"/>
  <c r="J9" i="1"/>
  <c r="G9" i="1"/>
  <c r="I9" i="1" s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7" i="1"/>
  <c r="H26" i="1"/>
  <c r="D26" i="1"/>
  <c r="H25" i="1"/>
  <c r="D25" i="1"/>
  <c r="H24" i="1"/>
  <c r="D24" i="1"/>
  <c r="H21" i="1"/>
  <c r="D21" i="1"/>
  <c r="H20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23" i="1" l="1"/>
  <c r="E29" i="1"/>
  <c r="I29" i="1"/>
  <c r="M18" i="1"/>
  <c r="E9" i="1"/>
  <c r="M29" i="1"/>
  <c r="E20" i="1"/>
  <c r="E27" i="1"/>
  <c r="H18" i="1"/>
  <c r="I23" i="1"/>
  <c r="M9" i="1"/>
  <c r="H42" i="1"/>
  <c r="L27" i="1"/>
  <c r="D42" i="1"/>
  <c r="L18" i="1"/>
  <c r="L20" i="1"/>
  <c r="L42" i="1"/>
  <c r="D27" i="1"/>
  <c r="D29" i="1"/>
  <c r="L29" i="1"/>
  <c r="K22" i="1"/>
  <c r="J22" i="1"/>
  <c r="G22" i="1"/>
  <c r="H29" i="1"/>
  <c r="F22" i="1"/>
  <c r="B22" i="1"/>
  <c r="C22" i="1"/>
  <c r="H23" i="1"/>
  <c r="L23" i="1"/>
  <c r="D23" i="1"/>
  <c r="K8" i="1"/>
  <c r="G8" i="1"/>
  <c r="F8" i="1"/>
  <c r="D20" i="1"/>
  <c r="J8" i="1"/>
  <c r="D18" i="1"/>
  <c r="B8" i="1"/>
  <c r="D9" i="1"/>
  <c r="H9" i="1"/>
  <c r="C8" i="1"/>
  <c r="E8" i="1" s="1"/>
  <c r="L9" i="1"/>
  <c r="I8" i="1" l="1"/>
  <c r="M8" i="1"/>
  <c r="M22" i="1"/>
  <c r="I22" i="1"/>
  <c r="E22" i="1"/>
  <c r="D8" i="1"/>
  <c r="H8" i="1"/>
  <c r="K44" i="1"/>
  <c r="M44" i="1" s="1"/>
  <c r="L22" i="1"/>
  <c r="F44" i="1"/>
  <c r="G44" i="1"/>
  <c r="I44" i="1" s="1"/>
  <c r="H22" i="1"/>
  <c r="D22" i="1"/>
  <c r="L8" i="1"/>
  <c r="J44" i="1"/>
  <c r="B44" i="1"/>
  <c r="C44" i="1"/>
  <c r="C45" i="1" l="1"/>
  <c r="E44" i="1"/>
  <c r="B45" i="1"/>
  <c r="D45" i="1" s="1"/>
  <c r="K45" i="1"/>
  <c r="M45" i="1" s="1"/>
  <c r="J45" i="1"/>
  <c r="F45" i="1"/>
  <c r="E45" i="1"/>
  <c r="G45" i="1"/>
  <c r="I45" i="1" s="1"/>
  <c r="H44" i="1"/>
  <c r="L44" i="1"/>
  <c r="D44" i="1"/>
  <c r="L45" i="1" l="1"/>
  <c r="H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<sst xmlns="http://schemas.openxmlformats.org/spreadsheetml/2006/main" count="53" uniqueCount="49">
  <si>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</si>
  <si>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</si>
  <si>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</si>
  <si>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</si>
  <si>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</si>
  <si>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</si>
  <si>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</si>
  <si>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</si>
  <si>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</si>
  <si>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</si>
  <si>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</si>
  <si>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</si>
  <si>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('22/'21)</t>
  </si>
  <si>
    <t xml:space="preserve"> Pay(22)  (%)</t>
  </si>
  <si>
    <t>1 - 30 NISAN İHRACAT RAKAMLARI</t>
  </si>
  <si>
    <t xml:space="preserve">SEKTÖREL BAZDA İHRACAT RAKAMLARI -1.000 $ </t>
  </si>
  <si>
    <t>1 - 30 NISAN</t>
  </si>
  <si>
    <t>1 OCAK  -  30 NISAN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</si>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</sst>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6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6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6" fontId="26" fillId="0" borderId="9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0" fontId="23" fillId="0" borderId="9" xfId="1" applyFont="1" applyFill="1" applyBorder="1"/>
    <xf numFmtId="0" fontId="25" fillId="0" borderId="9" xfId="1" applyFont="1" applyFill="1" applyBorder="1" applyAlignment="1">
      <alignment vertical="center" wrapText="1"/>
    </xf>
    <xf numFmtId="3" fontId="25" fillId="0" borderId="9" xfId="1" applyNumberFormat="1" applyFont="1" applyFill="1" applyBorder="1" applyAlignment="1">
      <alignment horizontal="center" vertical="center"/>
    </xf>
    <xf numFmtId="166" fontId="25" fillId="0" borderId="9" xfId="1" applyNumberFormat="1" applyFont="1" applyFill="1" applyBorder="1" applyAlignment="1">
      <alignment horizontal="center" vertical="center"/>
    </xf>
    <xf numFmtId="166" fontId="27" fillId="0" borderId="9" xfId="1" applyNumberFormat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14" activePane="bottomRight" state="frozen"/>
      <selection activeCell="B16" sqref="B16"/>
      <selection pane="topRight" activeCell="B16" sqref="B16"/>
      <selection pane="bottomLeft" activeCell="B16" sqref="B16"/>
      <selection pane="bottomRight" activeCell="A24" sqref="A24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7"/>
      <c r="L1" s="17"/>
      <c r="M1" s="17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28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18" x14ac:dyDescent="0.2">
      <c r="A6" s="3"/>
      <c r="B6" s="27" t="s">
        <v>16</v>
      </c>
      <c r="C6" s="27"/>
      <c r="D6" s="27"/>
      <c r="E6" s="27"/>
      <c r="F6" s="27" t="s">
        <v>17</v>
      </c>
      <c r="G6" s="27"/>
      <c r="H6" s="27"/>
      <c r="I6" s="27"/>
      <c r="J6" s="27" t="s">
        <v>10</v>
      </c>
      <c r="K6" s="27"/>
      <c r="L6" s="27"/>
      <c r="M6" s="27"/>
    </row>
    <row r="7" spans="1:13" ht="30" x14ac:dyDescent="0.25">
      <c r="A7" s="4" t="s">
        <v>0</v>
      </c>
      <c r="B7" s="5">
        <v>2021</v>
      </c>
      <c r="C7" s="6">
        <v>2022</v>
      </c>
      <c r="D7" s="7" t="s">
        <v>12</v>
      </c>
      <c r="E7" s="7" t="s">
        <v>13</v>
      </c>
      <c r="F7" s="5">
        <v>2021</v>
      </c>
      <c r="G7" s="6">
        <v>2022</v>
      </c>
      <c r="H7" s="7" t="s">
        <v>12</v>
      </c>
      <c r="I7" s="7" t="s">
        <v>13</v>
      </c>
      <c r="J7" s="5" t="s">
        <v>18</v>
      </c>
      <c r="K7" s="5" t="s">
        <v>19</v>
      </c>
      <c r="L7" s="7" t="s">
        <v>12</v>
      </c>
      <c r="M7" s="7" t="s">
        <v>13</v>
      </c>
    </row>
    <row r="8" spans="1:13" ht="16.5" x14ac:dyDescent="0.25">
      <c r="A8" s="18" t="s">
        <v>1</v>
      </c>
      <c r="B8" s="8">
        <f>B9+B18+B20</f>
        <v>2351176.7907500002</v>
      </c>
      <c r="C8" s="8">
        <f>C9+C18+C20</f>
        <v>2765386.6251899996</v>
      </c>
      <c r="D8" s="10">
        <f t="shared" ref="D8:D46" si="0">(C8-B8)/B8*100</f>
        <v>17.617128412868986</v>
      </c>
      <c r="E8" s="10">
        <f t="shared" ref="E8:E44" si="1">C8/C$46*100</f>
        <v>11.836210728023332</v>
      </c>
      <c r="F8" s="8">
        <f>F9+F18+F20</f>
        <v>8963095.1567000002</v>
      </c>
      <c r="G8" s="8">
        <f>G9+G18+G20</f>
        <v>11127021.077099999</v>
      </c>
      <c r="H8" s="10">
        <f t="shared" ref="H8:H46" si="2">(G8-F8)/F8*100</f>
        <v>24.142619068173605</v>
      </c>
      <c r="I8" s="10">
        <f t="shared" ref="I8:I45" si="3">G8/G$46*100</f>
        <v>13.315440788362508</v>
      </c>
      <c r="J8" s="8">
        <f>J9+J18+J20</f>
        <v>25527848.464160003</v>
      </c>
      <c r="K8" s="8">
        <f>K9+K18+K20</f>
        <v>31875650.644990005</v>
      </c>
      <c r="L8" s="10">
        <f t="shared" ref="L8:L46" si="4">(K8-J8)/J8*100</f>
        <v>24.866185608011744</v>
      </c>
      <c r="M8" s="10">
        <f t="shared" ref="M8:M45" si="5">K8/K$46*100</f>
        <v>13.275051574779781</v>
      </c>
    </row>
    <row r="9" spans="1:13" ht="15.75" x14ac:dyDescent="0.25">
      <c r="A9" s="9" t="s">
        <v>2</v>
      </c>
      <c r="B9" s="8">
        <f>B10+B11+B12+B13+B14+B15+B16+B17</f>
        <v>1489323.69655</v>
      </c>
      <c r="C9" s="8">
        <f>C10+C11+C12+C13+C14+C15+C16+C17</f>
        <v>1603558.0749899996</v>
      </c>
      <c r="D9" s="10">
        <f t="shared" si="0"/>
        <v>7.6702182812656634</v>
      </c>
      <c r="E9" s="10">
        <f t="shared" si="1"/>
        <v>6.8634349777044381</v>
      </c>
      <c r="F9" s="8">
        <f>F10+F11+F12+F13+F14+F15+F16+F17</f>
        <v>5914798.8473700006</v>
      </c>
      <c r="G9" s="8">
        <f>G10+G11+G12+G13+G14+G15+G16+G17</f>
        <v>7033813.4120999994</v>
      </c>
      <c r="H9" s="10">
        <f t="shared" si="2"/>
        <v>18.918894684433194</v>
      </c>
      <c r="I9" s="10">
        <f t="shared" si="3"/>
        <v>8.4171967821613478</v>
      </c>
      <c r="J9" s="8">
        <f>J10+J11+J12+J13+J14+J15+J16+J17</f>
        <v>16913763.740780003</v>
      </c>
      <c r="K9" s="8">
        <f>K10+K11+K12+K13+K14+K15+K16+K17</f>
        <v>20441289.838610005</v>
      </c>
      <c r="L9" s="10">
        <f t="shared" si="4"/>
        <v>20.855949934578693</v>
      </c>
      <c r="M9" s="10">
        <f t="shared" si="5"/>
        <v>8.5130553062207071</v>
      </c>
    </row>
    <row r="10" spans="1:13" ht="14.25" x14ac:dyDescent="0.2">
      <c r="A10" s="11" t="s">
        <v>20</v>
      </c>
      <c r="B10" s="12">
        <v>749920.66836999997</v>
      </c>
      <c r="C10" s="12">
        <v>819393.83288999996</v>
      </c>
      <c r="D10" s="13">
        <f t="shared" si="0"/>
        <v>9.2640685142075512</v>
      </c>
      <c r="E10" s="13">
        <f t="shared" si="1"/>
        <v>3.5071110805934511</v>
      </c>
      <c r="F10" s="12">
        <v>2768298.1060000001</v>
      </c>
      <c r="G10" s="12">
        <v>3644546.09638</v>
      </c>
      <c r="H10" s="13">
        <f t="shared" si="2"/>
        <v>31.652949098250033</v>
      </c>
      <c r="I10" s="13">
        <f t="shared" si="3"/>
        <v>4.3613414058036017</v>
      </c>
      <c r="J10" s="12">
        <v>7658465.5954799997</v>
      </c>
      <c r="K10" s="12">
        <v>10024242.142550001</v>
      </c>
      <c r="L10" s="13">
        <f t="shared" si="4"/>
        <v>30.89099921616511</v>
      </c>
      <c r="M10" s="13">
        <f t="shared" si="5"/>
        <v>4.1747330249821157</v>
      </c>
    </row>
    <row r="11" spans="1:13" ht="14.25" x14ac:dyDescent="0.2">
      <c r="A11" s="11" t="s">
        <v>21</v>
      </c>
      <c r="B11" s="12">
        <v>201459.41336000001</v>
      </c>
      <c r="C11" s="12">
        <v>210446.02210999999</v>
      </c>
      <c r="D11" s="13">
        <f t="shared" si="0"/>
        <v>4.4607539554090092</v>
      </c>
      <c r="E11" s="13">
        <f t="shared" si="1"/>
        <v>0.90073606412885487</v>
      </c>
      <c r="F11" s="12">
        <v>975630.65807</v>
      </c>
      <c r="G11" s="12">
        <v>974159.92290000001</v>
      </c>
      <c r="H11" s="13">
        <f t="shared" si="2"/>
        <v>-0.15074712523993652</v>
      </c>
      <c r="I11" s="13">
        <f t="shared" si="3"/>
        <v>1.1657539499468104</v>
      </c>
      <c r="J11" s="12">
        <v>2950420.5386700002</v>
      </c>
      <c r="K11" s="12">
        <v>3079055.1464999998</v>
      </c>
      <c r="L11" s="13">
        <f t="shared" si="4"/>
        <v>4.3598736567901595</v>
      </c>
      <c r="M11" s="13">
        <f t="shared" si="5"/>
        <v>1.2823147149720378</v>
      </c>
    </row>
    <row r="12" spans="1:13" ht="14.25" x14ac:dyDescent="0.2">
      <c r="A12" s="11" t="s">
        <v>22</v>
      </c>
      <c r="B12" s="12">
        <v>157734.98884999999</v>
      </c>
      <c r="C12" s="12">
        <v>207225.07251999999</v>
      </c>
      <c r="D12" s="13">
        <f t="shared" si="0"/>
        <v>31.375463383753864</v>
      </c>
      <c r="E12" s="13">
        <f t="shared" si="1"/>
        <v>0.88694998526946178</v>
      </c>
      <c r="F12" s="12">
        <v>597094.01338999998</v>
      </c>
      <c r="G12" s="12">
        <v>813400.17596999998</v>
      </c>
      <c r="H12" s="13">
        <f t="shared" si="2"/>
        <v>36.22648322195063</v>
      </c>
      <c r="I12" s="13">
        <f t="shared" si="3"/>
        <v>0.9733765942676702</v>
      </c>
      <c r="J12" s="12">
        <v>1713734.1062799999</v>
      </c>
      <c r="K12" s="12">
        <v>2243232.93713</v>
      </c>
      <c r="L12" s="13">
        <f t="shared" si="4"/>
        <v>30.897373688814678</v>
      </c>
      <c r="M12" s="13">
        <f t="shared" si="5"/>
        <v>0.93422510072985587</v>
      </c>
    </row>
    <row r="13" spans="1:13" ht="14.25" x14ac:dyDescent="0.2">
      <c r="A13" s="11" t="s">
        <v>23</v>
      </c>
      <c r="B13" s="12">
        <v>121883.05445</v>
      </c>
      <c r="C13" s="12">
        <v>139386.62731000001</v>
      </c>
      <c r="D13" s="13">
        <f t="shared" si="0"/>
        <v>14.360956852439644</v>
      </c>
      <c r="E13" s="13">
        <f t="shared" si="1"/>
        <v>0.59659270732035874</v>
      </c>
      <c r="F13" s="12">
        <v>468311.73371</v>
      </c>
      <c r="G13" s="12">
        <v>542123.04275000002</v>
      </c>
      <c r="H13" s="13">
        <f t="shared" si="2"/>
        <v>15.761148766284672</v>
      </c>
      <c r="I13" s="13">
        <f t="shared" si="3"/>
        <v>0.64874571780948809</v>
      </c>
      <c r="J13" s="12">
        <v>1426411.9815499999</v>
      </c>
      <c r="K13" s="12">
        <v>1643778.98798</v>
      </c>
      <c r="L13" s="13">
        <f t="shared" si="4"/>
        <v>15.238725504380568</v>
      </c>
      <c r="M13" s="13">
        <f t="shared" si="5"/>
        <v>0.68457428794174369</v>
      </c>
    </row>
    <row r="14" spans="1:13" ht="14.25" x14ac:dyDescent="0.2">
      <c r="A14" s="11" t="s">
        <v>24</v>
      </c>
      <c r="B14" s="12">
        <v>165697.96616000001</v>
      </c>
      <c r="C14" s="12">
        <v>126825.3858</v>
      </c>
      <c r="D14" s="13">
        <f t="shared" si="0"/>
        <v>-23.459901929311648</v>
      </c>
      <c r="E14" s="13">
        <f t="shared" si="1"/>
        <v>0.54282897672166208</v>
      </c>
      <c r="F14" s="12">
        <v>740915.14873999998</v>
      </c>
      <c r="G14" s="12">
        <v>624526.24297999998</v>
      </c>
      <c r="H14" s="13">
        <f t="shared" si="2"/>
        <v>-15.708803627234632</v>
      </c>
      <c r="I14" s="13">
        <f t="shared" si="3"/>
        <v>0.74735566254054575</v>
      </c>
      <c r="J14" s="12">
        <v>1929602.5889099999</v>
      </c>
      <c r="K14" s="12">
        <v>2140555.0289699999</v>
      </c>
      <c r="L14" s="13">
        <f t="shared" si="4"/>
        <v>10.932429365114162</v>
      </c>
      <c r="M14" s="13">
        <f t="shared" si="5"/>
        <v>0.89146347865050413</v>
      </c>
    </row>
    <row r="15" spans="1:13" ht="14.25" x14ac:dyDescent="0.2">
      <c r="A15" s="11" t="s">
        <v>25</v>
      </c>
      <c r="B15" s="12">
        <v>24837.689180000001</v>
      </c>
      <c r="C15" s="12">
        <v>29744.222040000001</v>
      </c>
      <c r="D15" s="13">
        <f t="shared" si="0"/>
        <v>19.754385460105027</v>
      </c>
      <c r="E15" s="13">
        <f t="shared" si="1"/>
        <v>0.12730909913269989</v>
      </c>
      <c r="F15" s="12">
        <v>93558.093800000002</v>
      </c>
      <c r="G15" s="12">
        <v>145540.79547000001</v>
      </c>
      <c r="H15" s="13">
        <f t="shared" si="2"/>
        <v>55.56195039749732</v>
      </c>
      <c r="I15" s="13">
        <f t="shared" si="3"/>
        <v>0.17416519937760763</v>
      </c>
      <c r="J15" s="12">
        <v>262788.32212000003</v>
      </c>
      <c r="K15" s="12">
        <v>361417.43515999999</v>
      </c>
      <c r="L15" s="13">
        <f t="shared" si="4"/>
        <v>37.531771672472502</v>
      </c>
      <c r="M15" s="13">
        <f t="shared" si="5"/>
        <v>0.1505172441876953</v>
      </c>
    </row>
    <row r="16" spans="1:13" ht="14.25" x14ac:dyDescent="0.2">
      <c r="A16" s="11" t="s">
        <v>26</v>
      </c>
      <c r="B16" s="12">
        <v>52377.636700000003</v>
      </c>
      <c r="C16" s="12">
        <v>52440.728620000002</v>
      </c>
      <c r="D16" s="13">
        <f t="shared" si="0"/>
        <v>0.12045583568683414</v>
      </c>
      <c r="E16" s="13">
        <f t="shared" si="1"/>
        <v>0.22445306888499117</v>
      </c>
      <c r="F16" s="12">
        <v>209967.04371999999</v>
      </c>
      <c r="G16" s="12">
        <v>226258.26848999999</v>
      </c>
      <c r="H16" s="13">
        <f t="shared" si="2"/>
        <v>7.7589437282000517</v>
      </c>
      <c r="I16" s="13">
        <f t="shared" si="3"/>
        <v>0.27075787455425759</v>
      </c>
      <c r="J16" s="12">
        <v>848240.1716</v>
      </c>
      <c r="K16" s="12">
        <v>799170.90006000001</v>
      </c>
      <c r="L16" s="13">
        <f t="shared" si="4"/>
        <v>-5.7848323131693551</v>
      </c>
      <c r="M16" s="13">
        <f t="shared" si="5"/>
        <v>0.3328256741647761</v>
      </c>
    </row>
    <row r="17" spans="1:13" ht="14.25" x14ac:dyDescent="0.2">
      <c r="A17" s="11" t="s">
        <v>27</v>
      </c>
      <c r="B17" s="12">
        <v>15412.279479999999</v>
      </c>
      <c r="C17" s="12">
        <v>18096.183700000001</v>
      </c>
      <c r="D17" s="13">
        <f t="shared" si="0"/>
        <v>17.414064048623146</v>
      </c>
      <c r="E17" s="13">
        <f t="shared" si="1"/>
        <v>7.7453995652960364E-2</v>
      </c>
      <c r="F17" s="12">
        <v>61024.049939999997</v>
      </c>
      <c r="G17" s="12">
        <v>63258.867160000002</v>
      </c>
      <c r="H17" s="13">
        <f t="shared" si="2"/>
        <v>3.6621909266876242</v>
      </c>
      <c r="I17" s="13">
        <f t="shared" si="3"/>
        <v>7.5700377861367435E-2</v>
      </c>
      <c r="J17" s="12">
        <v>124100.43617</v>
      </c>
      <c r="K17" s="12">
        <v>149837.26026000001</v>
      </c>
      <c r="L17" s="13">
        <f t="shared" si="4"/>
        <v>20.738705587419702</v>
      </c>
      <c r="M17" s="13">
        <f t="shared" si="5"/>
        <v>6.2401780591977776E-2</v>
      </c>
    </row>
    <row r="18" spans="1:13" ht="15.75" x14ac:dyDescent="0.25">
      <c r="A18" s="9" t="s">
        <v>3</v>
      </c>
      <c r="B18" s="8">
        <f>B19</f>
        <v>280588.88767000003</v>
      </c>
      <c r="C18" s="8">
        <f>C19</f>
        <v>383680.31923999998</v>
      </c>
      <c r="D18" s="10">
        <f t="shared" si="0"/>
        <v>36.741095638557702</v>
      </c>
      <c r="E18" s="10">
        <f t="shared" si="1"/>
        <v>1.6422011552933893</v>
      </c>
      <c r="F18" s="8">
        <f>F19</f>
        <v>954177.12791000004</v>
      </c>
      <c r="G18" s="8">
        <f>G19</f>
        <v>1382693.07146</v>
      </c>
      <c r="H18" s="10">
        <f t="shared" si="2"/>
        <v>44.909475506775983</v>
      </c>
      <c r="I18" s="10">
        <f t="shared" si="3"/>
        <v>1.654635826959642</v>
      </c>
      <c r="J18" s="8">
        <f>J19</f>
        <v>2620499.1631700001</v>
      </c>
      <c r="K18" s="8">
        <f>K19</f>
        <v>3826835.61674</v>
      </c>
      <c r="L18" s="10">
        <f t="shared" si="4"/>
        <v>46.034605563876724</v>
      </c>
      <c r="M18" s="10">
        <f t="shared" si="5"/>
        <v>1.5937381403197275</v>
      </c>
    </row>
    <row r="19" spans="1:13" ht="14.25" x14ac:dyDescent="0.2">
      <c r="A19" s="11" t="s">
        <v>28</v>
      </c>
      <c r="B19" s="12">
        <v>280588.88767000003</v>
      </c>
      <c r="C19" s="12">
        <v>383680.31923999998</v>
      </c>
      <c r="D19" s="13">
        <f t="shared" si="0"/>
        <v>36.741095638557702</v>
      </c>
      <c r="E19" s="13">
        <f t="shared" si="1"/>
        <v>1.6422011552933893</v>
      </c>
      <c r="F19" s="12">
        <v>954177.12791000004</v>
      </c>
      <c r="G19" s="12">
        <v>1382693.07146</v>
      </c>
      <c r="H19" s="13">
        <f t="shared" si="2"/>
        <v>44.909475506775983</v>
      </c>
      <c r="I19" s="13">
        <f t="shared" si="3"/>
        <v>1.654635826959642</v>
      </c>
      <c r="J19" s="12">
        <v>2620499.1631700001</v>
      </c>
      <c r="K19" s="12">
        <v>3826835.61674</v>
      </c>
      <c r="L19" s="13">
        <f t="shared" si="4"/>
        <v>46.034605563876724</v>
      </c>
      <c r="M19" s="13">
        <f t="shared" si="5"/>
        <v>1.5937381403197275</v>
      </c>
    </row>
    <row r="20" spans="1:13" ht="15.75" x14ac:dyDescent="0.25">
      <c r="A20" s="9" t="s">
        <v>11</v>
      </c>
      <c r="B20" s="8">
        <f>B21</f>
        <v>581264.20652999997</v>
      </c>
      <c r="C20" s="8">
        <f>C21</f>
        <v>778148.23095999996</v>
      </c>
      <c r="D20" s="10">
        <f t="shared" si="0"/>
        <v>33.8716924624256</v>
      </c>
      <c r="E20" s="10">
        <f t="shared" si="1"/>
        <v>3.3305745950255048</v>
      </c>
      <c r="F20" s="8">
        <f>F21</f>
        <v>2094119.18142</v>
      </c>
      <c r="G20" s="8">
        <f>G21</f>
        <v>2710514.5935399998</v>
      </c>
      <c r="H20" s="10">
        <f t="shared" si="2"/>
        <v>29.434590809775617</v>
      </c>
      <c r="I20" s="10">
        <f t="shared" si="3"/>
        <v>3.2436081792415195</v>
      </c>
      <c r="J20" s="8">
        <f>J21</f>
        <v>5993585.5602099998</v>
      </c>
      <c r="K20" s="8">
        <f>K21</f>
        <v>7607525.1896400005</v>
      </c>
      <c r="L20" s="10">
        <f t="shared" si="4"/>
        <v>26.927781596121108</v>
      </c>
      <c r="M20" s="10">
        <f t="shared" si="5"/>
        <v>3.1682581282393465</v>
      </c>
    </row>
    <row r="21" spans="1:13" ht="14.25" x14ac:dyDescent="0.2">
      <c r="A21" s="11" t="s">
        <v>29</v>
      </c>
      <c r="B21" s="12">
        <v>581264.20652999997</v>
      </c>
      <c r="C21" s="12">
        <v>778148.23095999996</v>
      </c>
      <c r="D21" s="13">
        <f t="shared" si="0"/>
        <v>33.8716924624256</v>
      </c>
      <c r="E21" s="13">
        <f t="shared" si="1"/>
        <v>3.3305745950255048</v>
      </c>
      <c r="F21" s="12">
        <v>2094119.18142</v>
      </c>
      <c r="G21" s="12">
        <v>2710514.5935399998</v>
      </c>
      <c r="H21" s="13">
        <f t="shared" si="2"/>
        <v>29.434590809775617</v>
      </c>
      <c r="I21" s="13">
        <f t="shared" si="3"/>
        <v>3.2436081792415195</v>
      </c>
      <c r="J21" s="12">
        <v>5993585.5602099998</v>
      </c>
      <c r="K21" s="12">
        <v>7607525.1896400005</v>
      </c>
      <c r="L21" s="13">
        <f t="shared" si="4"/>
        <v>26.927781596121108</v>
      </c>
      <c r="M21" s="13">
        <f t="shared" si="5"/>
        <v>3.1682581282393465</v>
      </c>
    </row>
    <row r="22" spans="1:13" ht="16.5" x14ac:dyDescent="0.25">
      <c r="A22" s="18" t="s">
        <v>4</v>
      </c>
      <c r="B22" s="8">
        <f>B23+B27+B29</f>
        <v>14141633.3281</v>
      </c>
      <c r="C22" s="8">
        <f>C23+C27+C29</f>
        <v>17741155.547399998</v>
      </c>
      <c r="D22" s="10">
        <f t="shared" si="0"/>
        <v>25.453369747238469</v>
      </c>
      <c r="E22" s="10">
        <f t="shared" si="1"/>
        <v>75.934429459113701</v>
      </c>
      <c r="F22" s="8">
        <f>F23+F27+F29</f>
        <v>51289286.907420002</v>
      </c>
      <c r="G22" s="8">
        <f>G23+G27+G29</f>
        <v>62902421.276079997</v>
      </c>
      <c r="H22" s="10">
        <f t="shared" si="2"/>
        <v>22.64241729393186</v>
      </c>
      <c r="I22" s="10">
        <f t="shared" si="3"/>
        <v>75.273827571877987</v>
      </c>
      <c r="J22" s="8">
        <f>J23+J27+J29</f>
        <v>140405841.26907</v>
      </c>
      <c r="K22" s="8">
        <f>K23+K27+K29</f>
        <v>182404482.81958997</v>
      </c>
      <c r="L22" s="10">
        <f t="shared" si="4"/>
        <v>29.912317871472954</v>
      </c>
      <c r="M22" s="10">
        <f t="shared" si="5"/>
        <v>75.9648467687568</v>
      </c>
    </row>
    <row r="23" spans="1:13" ht="15.75" x14ac:dyDescent="0.25">
      <c r="A23" s="9" t="s">
        <v>5</v>
      </c>
      <c r="B23" s="8">
        <f>B24+B25+B26</f>
        <v>1325090.9416700001</v>
      </c>
      <c r="C23" s="8">
        <f>C24+C25+C26</f>
        <v>1445069.0447500001</v>
      </c>
      <c r="D23" s="10">
        <f>(C23-B23)/B23*100</f>
        <v>9.0543297299121761</v>
      </c>
      <c r="E23" s="10">
        <f t="shared" si="1"/>
        <v>6.1850815269019455</v>
      </c>
      <c r="F23" s="8">
        <f>F24+F25+F26</f>
        <v>4833669.69967</v>
      </c>
      <c r="G23" s="8">
        <f>G24+G25+G26</f>
        <v>5305672.7927599996</v>
      </c>
      <c r="H23" s="10">
        <f t="shared" si="2"/>
        <v>9.7649016671996396</v>
      </c>
      <c r="I23" s="10">
        <f t="shared" si="3"/>
        <v>6.3491721121853333</v>
      </c>
      <c r="J23" s="8">
        <f>J24+J25+J26</f>
        <v>12640205.804330001</v>
      </c>
      <c r="K23" s="8">
        <f>K24+K25+K26</f>
        <v>15525536.282329999</v>
      </c>
      <c r="L23" s="10">
        <f t="shared" si="4"/>
        <v>22.826609967154219</v>
      </c>
      <c r="M23" s="10">
        <f t="shared" si="5"/>
        <v>6.4658223660899363</v>
      </c>
    </row>
    <row r="24" spans="1:13" ht="14.25" x14ac:dyDescent="0.2">
      <c r="A24" s="11" t="s">
        <v>30</v>
      </c>
      <c r="B24" s="12">
        <v>877321.17700999998</v>
      </c>
      <c r="C24" s="12">
        <v>995049.25230000005</v>
      </c>
      <c r="D24" s="13">
        <f t="shared" si="0"/>
        <v>13.419039500588525</v>
      </c>
      <c r="E24" s="13">
        <f t="shared" si="1"/>
        <v>4.2589388867734401</v>
      </c>
      <c r="F24" s="12">
        <v>3220810.0236599999</v>
      </c>
      <c r="G24" s="12">
        <v>3643300.63411</v>
      </c>
      <c r="H24" s="13">
        <f t="shared" si="2"/>
        <v>13.117526564634153</v>
      </c>
      <c r="I24" s="13">
        <f t="shared" si="3"/>
        <v>4.3598509908043477</v>
      </c>
      <c r="J24" s="12">
        <v>8294648.4495900003</v>
      </c>
      <c r="K24" s="12">
        <v>10565296.221689999</v>
      </c>
      <c r="L24" s="13">
        <f t="shared" si="4"/>
        <v>27.374852423217956</v>
      </c>
      <c r="M24" s="13">
        <f t="shared" si="5"/>
        <v>4.4000624115199036</v>
      </c>
    </row>
    <row r="25" spans="1:13" ht="14.25" x14ac:dyDescent="0.2">
      <c r="A25" s="11" t="s">
        <v>31</v>
      </c>
      <c r="B25" s="12">
        <v>142855.32224000001</v>
      </c>
      <c r="C25" s="12">
        <v>187592.61958999999</v>
      </c>
      <c r="D25" s="13">
        <f t="shared" si="0"/>
        <v>31.316507252589691</v>
      </c>
      <c r="E25" s="13">
        <f t="shared" si="1"/>
        <v>0.80292055955705766</v>
      </c>
      <c r="F25" s="12">
        <v>538869.85338999995</v>
      </c>
      <c r="G25" s="12">
        <v>690144.23202999996</v>
      </c>
      <c r="H25" s="13">
        <f t="shared" si="2"/>
        <v>28.072525803464675</v>
      </c>
      <c r="I25" s="13">
        <f t="shared" si="3"/>
        <v>0.82587914531212803</v>
      </c>
      <c r="J25" s="12">
        <v>1402044.89891</v>
      </c>
      <c r="K25" s="12">
        <v>1882879.4200299999</v>
      </c>
      <c r="L25" s="13">
        <f t="shared" si="4"/>
        <v>34.295229881283966</v>
      </c>
      <c r="M25" s="13">
        <f t="shared" si="5"/>
        <v>0.78415093979950756</v>
      </c>
    </row>
    <row r="26" spans="1:13" ht="14.25" x14ac:dyDescent="0.2">
      <c r="A26" s="11" t="s">
        <v>32</v>
      </c>
      <c r="B26" s="12">
        <v>304914.44241999998</v>
      </c>
      <c r="C26" s="12">
        <v>262427.17285999999</v>
      </c>
      <c r="D26" s="13">
        <f t="shared" si="0"/>
        <v>-13.934161079020493</v>
      </c>
      <c r="E26" s="13">
        <f t="shared" si="1"/>
        <v>1.1232220805714477</v>
      </c>
      <c r="F26" s="12">
        <v>1073989.82262</v>
      </c>
      <c r="G26" s="12">
        <v>972227.92662000004</v>
      </c>
      <c r="H26" s="13">
        <f t="shared" si="2"/>
        <v>-9.4751266591848733</v>
      </c>
      <c r="I26" s="13">
        <f t="shared" si="3"/>
        <v>1.1634419760688586</v>
      </c>
      <c r="J26" s="12">
        <v>2943512.4558299999</v>
      </c>
      <c r="K26" s="12">
        <v>3077360.6406100001</v>
      </c>
      <c r="L26" s="13">
        <f t="shared" si="4"/>
        <v>4.5472267159901749</v>
      </c>
      <c r="M26" s="13">
        <f t="shared" si="5"/>
        <v>1.2816090147705252</v>
      </c>
    </row>
    <row r="27" spans="1:13" ht="15.75" x14ac:dyDescent="0.25">
      <c r="A27" s="9" t="s">
        <v>6</v>
      </c>
      <c r="B27" s="8">
        <f>B28</f>
        <v>2165954.96025</v>
      </c>
      <c r="C27" s="8">
        <f>C28</f>
        <v>3314413.6748899999</v>
      </c>
      <c r="D27" s="10">
        <f t="shared" si="0"/>
        <v>53.023203885432679</v>
      </c>
      <c r="E27" s="10">
        <f t="shared" si="1"/>
        <v>14.186117173812866</v>
      </c>
      <c r="F27" s="8">
        <f>F28</f>
        <v>7473476.7600499997</v>
      </c>
      <c r="G27" s="8">
        <f>G28</f>
        <v>10816569.43337</v>
      </c>
      <c r="H27" s="10">
        <f t="shared" si="2"/>
        <v>44.732763353072016</v>
      </c>
      <c r="I27" s="10">
        <f t="shared" si="3"/>
        <v>12.943930709331186</v>
      </c>
      <c r="J27" s="8">
        <f>J28</f>
        <v>19795106.964219999</v>
      </c>
      <c r="K27" s="8">
        <f>K28</f>
        <v>28693894.149519999</v>
      </c>
      <c r="L27" s="10">
        <f t="shared" si="4"/>
        <v>44.954478909281534</v>
      </c>
      <c r="M27" s="10">
        <f t="shared" si="5"/>
        <v>11.949965475481802</v>
      </c>
    </row>
    <row r="28" spans="1:13" ht="14.25" x14ac:dyDescent="0.2">
      <c r="A28" s="11" t="s">
        <v>33</v>
      </c>
      <c r="B28" s="12">
        <v>2165954.96025</v>
      </c>
      <c r="C28" s="12">
        <v>3314413.6748899999</v>
      </c>
      <c r="D28" s="13">
        <f t="shared" si="0"/>
        <v>53.023203885432679</v>
      </c>
      <c r="E28" s="13">
        <f t="shared" si="1"/>
        <v>14.186117173812866</v>
      </c>
      <c r="F28" s="12">
        <v>7473476.7600499997</v>
      </c>
      <c r="G28" s="12">
        <v>10816569.43337</v>
      </c>
      <c r="H28" s="13">
        <f t="shared" si="2"/>
        <v>44.732763353072016</v>
      </c>
      <c r="I28" s="13">
        <f t="shared" si="3"/>
        <v>12.943930709331186</v>
      </c>
      <c r="J28" s="12">
        <v>19795106.964219999</v>
      </c>
      <c r="K28" s="12">
        <v>28693894.149519999</v>
      </c>
      <c r="L28" s="13">
        <f t="shared" si="4"/>
        <v>44.954478909281534</v>
      </c>
      <c r="M28" s="13">
        <f t="shared" si="5"/>
        <v>11.949965475481802</v>
      </c>
    </row>
    <row r="29" spans="1:13" ht="15.75" x14ac:dyDescent="0.25">
      <c r="A29" s="9" t="s">
        <v>7</v>
      </c>
      <c r="B29" s="8">
        <f>B30+B31+B32+B33+B34+B35+B36+B37+B38+B39+B40+B41</f>
        <v>10650587.426179999</v>
      </c>
      <c r="C29" s="8">
        <f>C30+C31+C32+C33+C34+C35+C36+C37+C38+C39+C40+C41</f>
        <v>12981672.82776</v>
      </c>
      <c r="D29" s="10">
        <f t="shared" si="0"/>
        <v>21.886918611174487</v>
      </c>
      <c r="E29" s="10">
        <f t="shared" si="1"/>
        <v>55.563230758398895</v>
      </c>
      <c r="F29" s="8">
        <f>F30+F31+F32+F33+F34+F35+F36+F37+F38+F39+F40+F41</f>
        <v>38982140.447700001</v>
      </c>
      <c r="G29" s="8">
        <f>G30+G31+G32+G33+G34+G35+G36+G37+G38+G39+G40+G41</f>
        <v>46780179.049949996</v>
      </c>
      <c r="H29" s="10">
        <f t="shared" si="2"/>
        <v>20.004131411696481</v>
      </c>
      <c r="I29" s="10">
        <f t="shared" si="3"/>
        <v>55.980724750361453</v>
      </c>
      <c r="J29" s="8">
        <f>J30+J31+J32+J33+J34+J35+J36+J37+J38+J39+J40+J41</f>
        <v>107970528.50052001</v>
      </c>
      <c r="K29" s="8">
        <f>K30+K31+K32+K33+K34+K35+K36+K37+K38+K39+K40+K41</f>
        <v>138185052.38773996</v>
      </c>
      <c r="L29" s="10">
        <f t="shared" si="4"/>
        <v>27.984047412599661</v>
      </c>
      <c r="M29" s="10">
        <f t="shared" si="5"/>
        <v>57.549058927185051</v>
      </c>
    </row>
    <row r="30" spans="1:13" ht="14.25" x14ac:dyDescent="0.2">
      <c r="A30" s="11" t="s">
        <v>34</v>
      </c>
      <c r="B30" s="12">
        <v>1625138.2935299999</v>
      </c>
      <c r="C30" s="12">
        <v>2041674.3344099999</v>
      </c>
      <c r="D30" s="13">
        <f t="shared" si="0"/>
        <v>25.630805854388711</v>
      </c>
      <c r="E30" s="13">
        <f t="shared" si="1"/>
        <v>8.738628964191653</v>
      </c>
      <c r="F30" s="12">
        <v>6323408.5884699998</v>
      </c>
      <c r="G30" s="12">
        <v>7494189.1715200003</v>
      </c>
      <c r="H30" s="13">
        <f t="shared" si="2"/>
        <v>18.515023450877155</v>
      </c>
      <c r="I30" s="13">
        <f t="shared" si="3"/>
        <v>8.9681174753530346</v>
      </c>
      <c r="J30" s="12">
        <v>18651031.52699</v>
      </c>
      <c r="K30" s="12">
        <v>21412791.369109999</v>
      </c>
      <c r="L30" s="13">
        <f t="shared" si="4"/>
        <v>14.807544762998459</v>
      </c>
      <c r="M30" s="13">
        <f t="shared" si="5"/>
        <v>8.9176504332661199</v>
      </c>
    </row>
    <row r="31" spans="1:13" ht="14.25" x14ac:dyDescent="0.2">
      <c r="A31" s="11" t="s">
        <v>35</v>
      </c>
      <c r="B31" s="12">
        <v>2462171.0479000001</v>
      </c>
      <c r="C31" s="12">
        <v>2744092.31757</v>
      </c>
      <c r="D31" s="13">
        <f t="shared" si="0"/>
        <v>11.450109037325092</v>
      </c>
      <c r="E31" s="13">
        <f t="shared" si="1"/>
        <v>11.745068350316796</v>
      </c>
      <c r="F31" s="12">
        <v>10149167.984300001</v>
      </c>
      <c r="G31" s="12">
        <v>10192632.581490001</v>
      </c>
      <c r="H31" s="13">
        <f t="shared" si="2"/>
        <v>0.42825773755283758</v>
      </c>
      <c r="I31" s="13">
        <f t="shared" si="3"/>
        <v>12.197280357065409</v>
      </c>
      <c r="J31" s="12">
        <v>28121405.62985</v>
      </c>
      <c r="K31" s="12">
        <v>29378351.208730001</v>
      </c>
      <c r="L31" s="13">
        <f t="shared" si="4"/>
        <v>4.4697110643210243</v>
      </c>
      <c r="M31" s="13">
        <f t="shared" si="5"/>
        <v>12.235016998443044</v>
      </c>
    </row>
    <row r="32" spans="1:13" ht="14.25" x14ac:dyDescent="0.2">
      <c r="A32" s="11" t="s">
        <v>36</v>
      </c>
      <c r="B32" s="12">
        <v>109911.3973</v>
      </c>
      <c r="C32" s="12">
        <v>198883.93552</v>
      </c>
      <c r="D32" s="13">
        <f t="shared" si="0"/>
        <v>80.949328646193095</v>
      </c>
      <c r="E32" s="13">
        <f t="shared" si="1"/>
        <v>0.85124884520318667</v>
      </c>
      <c r="F32" s="12">
        <v>320941.68310999998</v>
      </c>
      <c r="G32" s="12">
        <v>476961.57374999998</v>
      </c>
      <c r="H32" s="13">
        <f t="shared" si="2"/>
        <v>48.613158978955539</v>
      </c>
      <c r="I32" s="13">
        <f t="shared" si="3"/>
        <v>0.57076854169557767</v>
      </c>
      <c r="J32" s="12">
        <v>1341884.85121</v>
      </c>
      <c r="K32" s="12">
        <v>1782388.72242</v>
      </c>
      <c r="L32" s="13">
        <f t="shared" si="4"/>
        <v>32.827248240621415</v>
      </c>
      <c r="M32" s="13">
        <f t="shared" si="5"/>
        <v>0.74230021152996484</v>
      </c>
    </row>
    <row r="33" spans="1:13" ht="14.25" x14ac:dyDescent="0.2">
      <c r="A33" s="11" t="s">
        <v>37</v>
      </c>
      <c r="B33" s="12">
        <v>1251392.97862</v>
      </c>
      <c r="C33" s="12">
        <v>1401390.2168000001</v>
      </c>
      <c r="D33" s="13">
        <f t="shared" si="0"/>
        <v>11.986421591194537</v>
      </c>
      <c r="E33" s="13">
        <f t="shared" si="1"/>
        <v>5.9981305207533007</v>
      </c>
      <c r="F33" s="12">
        <v>4464536.6283</v>
      </c>
      <c r="G33" s="12">
        <v>4926133.8435199996</v>
      </c>
      <c r="H33" s="13">
        <f t="shared" si="2"/>
        <v>10.339196509084662</v>
      </c>
      <c r="I33" s="13">
        <f t="shared" si="3"/>
        <v>5.8949869021039589</v>
      </c>
      <c r="J33" s="12">
        <v>12378366.430609999</v>
      </c>
      <c r="K33" s="12">
        <v>14623964.95713</v>
      </c>
      <c r="L33" s="13">
        <f t="shared" si="4"/>
        <v>18.141315650237534</v>
      </c>
      <c r="M33" s="13">
        <f t="shared" si="5"/>
        <v>6.0903506314524618</v>
      </c>
    </row>
    <row r="34" spans="1:13" ht="14.25" x14ac:dyDescent="0.2">
      <c r="A34" s="11" t="s">
        <v>38</v>
      </c>
      <c r="B34" s="12">
        <v>821117.34404999996</v>
      </c>
      <c r="C34" s="12">
        <v>909655.01159000001</v>
      </c>
      <c r="D34" s="13">
        <f t="shared" si="0"/>
        <v>10.782584021828768</v>
      </c>
      <c r="E34" s="13">
        <f t="shared" si="1"/>
        <v>3.8934405442284206</v>
      </c>
      <c r="F34" s="12">
        <v>2939447.35928</v>
      </c>
      <c r="G34" s="12">
        <v>3346739.82075</v>
      </c>
      <c r="H34" s="13">
        <f t="shared" si="2"/>
        <v>13.856089655225661</v>
      </c>
      <c r="I34" s="13">
        <f t="shared" si="3"/>
        <v>4.0049637372364879</v>
      </c>
      <c r="J34" s="12">
        <v>8139308.1213400001</v>
      </c>
      <c r="K34" s="12">
        <v>9819993.0020199995</v>
      </c>
      <c r="L34" s="13">
        <f t="shared" si="4"/>
        <v>20.648989516363255</v>
      </c>
      <c r="M34" s="13">
        <f t="shared" si="5"/>
        <v>4.0896706711234225</v>
      </c>
    </row>
    <row r="35" spans="1:13" ht="14.25" x14ac:dyDescent="0.2">
      <c r="A35" s="11" t="s">
        <v>39</v>
      </c>
      <c r="B35" s="12">
        <v>1048711.17154</v>
      </c>
      <c r="C35" s="12">
        <v>1501628.6222399999</v>
      </c>
      <c r="D35" s="13">
        <f t="shared" si="0"/>
        <v>43.188006668690733</v>
      </c>
      <c r="E35" s="13">
        <f t="shared" si="1"/>
        <v>6.4271637991461041</v>
      </c>
      <c r="F35" s="12">
        <v>3619344.53425</v>
      </c>
      <c r="G35" s="12">
        <v>5309758.78522</v>
      </c>
      <c r="H35" s="13">
        <f t="shared" si="2"/>
        <v>46.704983042469244</v>
      </c>
      <c r="I35" s="13">
        <f t="shared" si="3"/>
        <v>6.3540617219277644</v>
      </c>
      <c r="J35" s="12">
        <v>9291254.8476800006</v>
      </c>
      <c r="K35" s="12">
        <v>14043753.76708</v>
      </c>
      <c r="L35" s="13">
        <f t="shared" si="4"/>
        <v>51.150237479350643</v>
      </c>
      <c r="M35" s="13">
        <f t="shared" si="5"/>
        <v>5.848713729418316</v>
      </c>
    </row>
    <row r="36" spans="1:13" ht="14.25" x14ac:dyDescent="0.2">
      <c r="A36" s="11" t="s">
        <v>40</v>
      </c>
      <c r="B36" s="12">
        <v>1647166.2464699999</v>
      </c>
      <c r="C36" s="12">
        <v>2040594.0096400001</v>
      </c>
      <c r="D36" s="13">
        <f t="shared" si="0"/>
        <v>23.885127807417447</v>
      </c>
      <c r="E36" s="13">
        <f t="shared" si="1"/>
        <v>8.7340050351121015</v>
      </c>
      <c r="F36" s="12">
        <v>5417854.2808600003</v>
      </c>
      <c r="G36" s="12">
        <v>7710850.4219199996</v>
      </c>
      <c r="H36" s="13">
        <f t="shared" si="2"/>
        <v>42.322957063659189</v>
      </c>
      <c r="I36" s="13">
        <f t="shared" si="3"/>
        <v>9.227390827209188</v>
      </c>
      <c r="J36" s="12">
        <v>14010114.276459999</v>
      </c>
      <c r="K36" s="12">
        <v>24600392.462979998</v>
      </c>
      <c r="L36" s="13">
        <f t="shared" si="4"/>
        <v>75.590234151865133</v>
      </c>
      <c r="M36" s="13">
        <f t="shared" si="5"/>
        <v>10.245170595669443</v>
      </c>
    </row>
    <row r="37" spans="1:13" ht="14.25" x14ac:dyDescent="0.2">
      <c r="A37" s="14" t="s">
        <v>41</v>
      </c>
      <c r="B37" s="12">
        <v>401912.45516999997</v>
      </c>
      <c r="C37" s="12">
        <v>569249.07397000003</v>
      </c>
      <c r="D37" s="13">
        <f t="shared" si="0"/>
        <v>41.635091584613967</v>
      </c>
      <c r="E37" s="13">
        <f t="shared" si="1"/>
        <v>2.4364593127292409</v>
      </c>
      <c r="F37" s="12">
        <v>1413060.31177</v>
      </c>
      <c r="G37" s="12">
        <v>1865363.4401</v>
      </c>
      <c r="H37" s="13">
        <f t="shared" si="2"/>
        <v>32.008763147798334</v>
      </c>
      <c r="I37" s="13">
        <f t="shared" si="3"/>
        <v>2.2322359473683351</v>
      </c>
      <c r="J37" s="12">
        <v>4025553.7503</v>
      </c>
      <c r="K37" s="12">
        <v>5063218.1066500004</v>
      </c>
      <c r="L37" s="13">
        <f t="shared" si="4"/>
        <v>25.776934571365985</v>
      </c>
      <c r="M37" s="13">
        <f t="shared" si="5"/>
        <v>2.1086465731704807</v>
      </c>
    </row>
    <row r="38" spans="1:13" ht="14.25" x14ac:dyDescent="0.2">
      <c r="A38" s="11" t="s">
        <v>42</v>
      </c>
      <c r="B38" s="12">
        <v>406145.42330999998</v>
      </c>
      <c r="C38" s="12">
        <v>530754.93503000005</v>
      </c>
      <c r="D38" s="13">
        <f t="shared" si="0"/>
        <v>30.68100846845908</v>
      </c>
      <c r="E38" s="13">
        <f t="shared" si="1"/>
        <v>2.2716994429383961</v>
      </c>
      <c r="F38" s="12">
        <v>1389067.3179899999</v>
      </c>
      <c r="G38" s="12">
        <v>1812749.6067900001</v>
      </c>
      <c r="H38" s="13">
        <f t="shared" si="2"/>
        <v>30.501206335562951</v>
      </c>
      <c r="I38" s="13">
        <f t="shared" si="3"/>
        <v>2.1692742276741122</v>
      </c>
      <c r="J38" s="12">
        <v>4127795.8722999999</v>
      </c>
      <c r="K38" s="12">
        <v>7216601.0407800004</v>
      </c>
      <c r="L38" s="13">
        <f t="shared" si="4"/>
        <v>74.829406880503612</v>
      </c>
      <c r="M38" s="13">
        <f t="shared" si="5"/>
        <v>3.0054524087344787</v>
      </c>
    </row>
    <row r="39" spans="1:13" ht="14.25" x14ac:dyDescent="0.2">
      <c r="A39" s="11" t="s">
        <v>43</v>
      </c>
      <c r="B39" s="12">
        <v>302515.37770999997</v>
      </c>
      <c r="C39" s="12">
        <v>392187.33938999998</v>
      </c>
      <c r="D39" s="13">
        <f>(C39-B39)/B39*100</f>
        <v>29.642116826855048</v>
      </c>
      <c r="E39" s="13">
        <f t="shared" si="1"/>
        <v>1.6786122965948422</v>
      </c>
      <c r="F39" s="12">
        <v>949238.20744999999</v>
      </c>
      <c r="G39" s="12">
        <v>1351143.9951800001</v>
      </c>
      <c r="H39" s="13">
        <f t="shared" si="2"/>
        <v>42.339824142737115</v>
      </c>
      <c r="I39" s="13">
        <f t="shared" si="3"/>
        <v>1.6168817996936706</v>
      </c>
      <c r="J39" s="12">
        <v>2584976.6562199998</v>
      </c>
      <c r="K39" s="12">
        <v>3612099.1962000001</v>
      </c>
      <c r="L39" s="13">
        <f t="shared" si="4"/>
        <v>39.734306207699262</v>
      </c>
      <c r="M39" s="13">
        <f t="shared" si="5"/>
        <v>1.504308214970105</v>
      </c>
    </row>
    <row r="40" spans="1:13" ht="14.25" x14ac:dyDescent="0.2">
      <c r="A40" s="11" t="s">
        <v>44</v>
      </c>
      <c r="B40" s="12">
        <v>561086.33949000004</v>
      </c>
      <c r="C40" s="12">
        <v>637271.78162999998</v>
      </c>
      <c r="D40" s="13">
        <f>(C40-B40)/B40*100</f>
        <v>13.578202992653281</v>
      </c>
      <c r="E40" s="13">
        <f t="shared" si="1"/>
        <v>2.7276052576833827</v>
      </c>
      <c r="F40" s="12">
        <v>1953030.3192</v>
      </c>
      <c r="G40" s="12">
        <v>2249686.2648399998</v>
      </c>
      <c r="H40" s="13">
        <f t="shared" si="2"/>
        <v>15.189520752627947</v>
      </c>
      <c r="I40" s="13">
        <f t="shared" si="3"/>
        <v>2.6921459071844107</v>
      </c>
      <c r="J40" s="12">
        <v>5183964.2461599996</v>
      </c>
      <c r="K40" s="12">
        <v>6489679.6961300001</v>
      </c>
      <c r="L40" s="13">
        <f t="shared" si="4"/>
        <v>25.187585947129243</v>
      </c>
      <c r="M40" s="13">
        <f t="shared" si="5"/>
        <v>2.7027160521182187</v>
      </c>
    </row>
    <row r="41" spans="1:13" ht="14.25" x14ac:dyDescent="0.2">
      <c r="A41" s="11" t="s">
        <v>45</v>
      </c>
      <c r="B41" s="12">
        <v>13319.35109</v>
      </c>
      <c r="C41" s="12">
        <v>14291.249970000001</v>
      </c>
      <c r="D41" s="13">
        <f t="shared" si="0"/>
        <v>7.2968936206636217</v>
      </c>
      <c r="E41" s="13">
        <f t="shared" si="1"/>
        <v>6.1168389501469855E-2</v>
      </c>
      <c r="F41" s="12">
        <v>43043.23272</v>
      </c>
      <c r="G41" s="12">
        <v>43969.544869999998</v>
      </c>
      <c r="H41" s="13">
        <f t="shared" si="2"/>
        <v>2.1520506046228909</v>
      </c>
      <c r="I41" s="13">
        <f t="shared" si="3"/>
        <v>5.2617305849511672E-2</v>
      </c>
      <c r="J41" s="12">
        <v>114872.2914</v>
      </c>
      <c r="K41" s="12">
        <v>141818.85850999999</v>
      </c>
      <c r="L41" s="13">
        <f t="shared" si="4"/>
        <v>23.45784765115253</v>
      </c>
      <c r="M41" s="13">
        <f t="shared" si="5"/>
        <v>5.9062407289011645E-2</v>
      </c>
    </row>
    <row r="42" spans="1:13" ht="15.75" x14ac:dyDescent="0.25">
      <c r="A42" s="9" t="s">
        <v>8</v>
      </c>
      <c r="B42" s="8">
        <f>B43</f>
        <v>557406.29679000005</v>
      </c>
      <c r="C42" s="8">
        <f>C43</f>
        <v>705744.13722999999</v>
      </c>
      <c r="D42" s="10">
        <f t="shared" si="0"/>
        <v>26.612157288902221</v>
      </c>
      <c r="E42" s="10">
        <f t="shared" si="1"/>
        <v>3.0206757537013003</v>
      </c>
      <c r="F42" s="8">
        <f>F43</f>
        <v>1770761.1175200001</v>
      </c>
      <c r="G42" s="8">
        <f>G43</f>
        <v>2231937.5114199999</v>
      </c>
      <c r="H42" s="10">
        <f t="shared" si="2"/>
        <v>26.043964334720094</v>
      </c>
      <c r="I42" s="10">
        <f t="shared" si="3"/>
        <v>2.6709063972029261</v>
      </c>
      <c r="J42" s="8">
        <f>J43</f>
        <v>4776548.84045</v>
      </c>
      <c r="K42" s="8">
        <f>K43</f>
        <v>6388897.5622300003</v>
      </c>
      <c r="L42" s="10">
        <f t="shared" si="4"/>
        <v>33.755516286694146</v>
      </c>
      <c r="M42" s="10">
        <f t="shared" si="5"/>
        <v>2.660743951211499</v>
      </c>
    </row>
    <row r="43" spans="1:13" ht="14.25" x14ac:dyDescent="0.2">
      <c r="A43" s="11" t="s">
        <v>46</v>
      </c>
      <c r="B43" s="12">
        <v>557406.29679000005</v>
      </c>
      <c r="C43" s="12">
        <v>705744.13722999999</v>
      </c>
      <c r="D43" s="13">
        <f t="shared" si="0"/>
        <v>26.612157288902221</v>
      </c>
      <c r="E43" s="13">
        <f t="shared" si="1"/>
        <v>3.0206757537013003</v>
      </c>
      <c r="F43" s="12">
        <v>1770761.1175200001</v>
      </c>
      <c r="G43" s="12">
        <v>2231937.5114199999</v>
      </c>
      <c r="H43" s="13">
        <f t="shared" si="2"/>
        <v>26.043964334720094</v>
      </c>
      <c r="I43" s="13">
        <f t="shared" si="3"/>
        <v>2.6709063972029261</v>
      </c>
      <c r="J43" s="12">
        <v>4776548.84045</v>
      </c>
      <c r="K43" s="12">
        <v>6388897.5622300003</v>
      </c>
      <c r="L43" s="13">
        <f t="shared" si="4"/>
        <v>33.755516286694146</v>
      </c>
      <c r="M43" s="13">
        <f t="shared" si="5"/>
        <v>2.660743951211499</v>
      </c>
    </row>
    <row r="44" spans="1:13" ht="15.75" x14ac:dyDescent="0.25">
      <c r="A44" s="9" t="s">
        <v>9</v>
      </c>
      <c r="B44" s="8">
        <f>B8+B22+B42</f>
        <v>17050216.41564</v>
      </c>
      <c r="C44" s="8">
        <f>C8+C22+C42</f>
        <v>21212286.30982</v>
      </c>
      <c r="D44" s="10">
        <f t="shared" si="0"/>
        <v>24.410657276831824</v>
      </c>
      <c r="E44" s="10">
        <f t="shared" si="1"/>
        <v>90.791315940838331</v>
      </c>
      <c r="F44" s="15">
        <f>F8+F22+F42</f>
        <v>62023143.181639999</v>
      </c>
      <c r="G44" s="15">
        <f>G8+G22+G42</f>
        <v>76261379.864599988</v>
      </c>
      <c r="H44" s="16">
        <f t="shared" si="2"/>
        <v>22.956328803366372</v>
      </c>
      <c r="I44" s="16">
        <f t="shared" si="3"/>
        <v>91.260174757443409</v>
      </c>
      <c r="J44" s="15">
        <f>J8+J22+J42</f>
        <v>170710238.57367998</v>
      </c>
      <c r="K44" s="15">
        <f>K8+K22+K42</f>
        <v>220669031.02680996</v>
      </c>
      <c r="L44" s="16">
        <f t="shared" si="4"/>
        <v>29.265258411297541</v>
      </c>
      <c r="M44" s="16">
        <f t="shared" si="5"/>
        <v>91.900642294748067</v>
      </c>
    </row>
    <row r="45" spans="1:13" ht="30" x14ac:dyDescent="0.2">
      <c r="A45" s="19" t="s">
        <v>47</v>
      </c>
      <c r="B45" s="20">
        <f>B46-B44</f>
        <v>1706905.7933599986</v>
      </c>
      <c r="C45" s="20">
        <f>C46-C44</f>
        <v>2151496.9881800003</v>
      </c>
      <c r="D45" s="21">
        <f t="shared" si="0"/>
        <v>26.046615844266118</v>
      </c>
      <c r="E45" s="21">
        <f t="shared" ref="E45:E46" si="6">C45/C$46*100</f>
        <v>9.2086840591616586</v>
      </c>
      <c r="F45" s="20">
        <f>F46-F44</f>
        <v>6646672.7453600019</v>
      </c>
      <c r="G45" s="20">
        <f>G46-G44</f>
        <v>7303417.2304000109</v>
      </c>
      <c r="H45" s="22">
        <f t="shared" si="2"/>
        <v>9.8808006682513128</v>
      </c>
      <c r="I45" s="21">
        <f t="shared" si="3"/>
        <v>8.739825242556595</v>
      </c>
      <c r="J45" s="20">
        <f>J46-J44</f>
        <v>15956329.174320012</v>
      </c>
      <c r="K45" s="20">
        <f>K46-K44</f>
        <v>19447931.724190027</v>
      </c>
      <c r="L45" s="22">
        <f t="shared" si="4"/>
        <v>21.88224190993359</v>
      </c>
      <c r="M45" s="21">
        <f t="shared" si="5"/>
        <v>8.099357705251931</v>
      </c>
    </row>
    <row r="46" spans="1:13" ht="20.25" x14ac:dyDescent="0.2">
      <c r="A46" s="23" t="s">
        <v>48</v>
      </c>
      <c r="B46" s="24">
        <v>18757122.208999999</v>
      </c>
      <c r="C46" s="24">
        <v>23363783.298</v>
      </c>
      <c r="D46" s="25">
        <f t="shared" si="0"/>
        <v>24.559530175634535</v>
      </c>
      <c r="E46" s="26">
        <f t="shared" si="6"/>
        <v>100</v>
      </c>
      <c r="F46" s="24">
        <v>68669815.927000001</v>
      </c>
      <c r="G46" s="24">
        <v>83564797.094999999</v>
      </c>
      <c r="H46" s="25">
        <f t="shared" si="2"/>
        <v>21.690725345520406</v>
      </c>
      <c r="I46" s="26">
        <f t="shared" ref="I46" si="7">G46/G$46*100</f>
        <v>100</v>
      </c>
      <c r="J46" s="24">
        <v>186666567.748</v>
      </c>
      <c r="K46" s="24">
        <v>240116962.75099999</v>
      </c>
      <c r="L46" s="25">
        <f t="shared" si="4"/>
        <v>28.634155354031076</v>
      </c>
      <c r="M46" s="26">
        <f t="shared" ref="M46" si="8">K46/K$46*100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2022-05-05T14:31:44Z</dcterms:modified>
</cp:coreProperties>
</file>