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E68FA632-4382-4490-A5BA-A4BB5C337E24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6" i="1" l="1"/>
  <c r="K9" i="1"/>
  <c r="K18" i="1"/>
  <c r="K20" i="1"/>
  <c r="K8" i="1"/>
  <c r="K23" i="1"/>
  <c r="K27" i="1"/>
  <c r="K29" i="1"/>
  <c r="K22" i="1"/>
  <c r="K42" i="1"/>
  <c r="K44" i="1"/>
  <c r="K45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I46" i="1"/>
  <c r="G9" i="1"/>
  <c r="G18" i="1"/>
  <c r="G20" i="1"/>
  <c r="G8" i="1"/>
  <c r="G23" i="1"/>
  <c r="G27" i="1"/>
  <c r="G29" i="1"/>
  <c r="G22" i="1"/>
  <c r="G42" i="1"/>
  <c r="G44" i="1"/>
  <c r="G45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E46" i="1"/>
  <c r="C9" i="1"/>
  <c r="C18" i="1"/>
  <c r="C20" i="1"/>
  <c r="C8" i="1"/>
  <c r="C23" i="1"/>
  <c r="C27" i="1"/>
  <c r="C29" i="1"/>
  <c r="C22" i="1"/>
  <c r="C42" i="1"/>
  <c r="C44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L46" i="1"/>
  <c r="H46" i="1"/>
  <c r="D46" i="1"/>
  <c r="J9" i="1"/>
  <c r="J18" i="1"/>
  <c r="J20" i="1"/>
  <c r="J8" i="1"/>
  <c r="J23" i="1"/>
  <c r="J27" i="1"/>
  <c r="J29" i="1"/>
  <c r="J22" i="1"/>
  <c r="J42" i="1"/>
  <c r="J44" i="1"/>
  <c r="J45" i="1"/>
  <c r="L45" i="1"/>
  <c r="F9" i="1"/>
  <c r="F18" i="1"/>
  <c r="F20" i="1"/>
  <c r="F8" i="1"/>
  <c r="F23" i="1"/>
  <c r="F27" i="1"/>
  <c r="F29" i="1"/>
  <c r="F22" i="1"/>
  <c r="F42" i="1"/>
  <c r="F44" i="1"/>
  <c r="F45" i="1"/>
  <c r="H45" i="1"/>
  <c r="C45" i="1"/>
  <c r="E45" i="1"/>
  <c r="B9" i="1"/>
  <c r="B18" i="1"/>
  <c r="B20" i="1"/>
  <c r="B8" i="1"/>
  <c r="B23" i="1"/>
  <c r="B27" i="1"/>
  <c r="B29" i="1"/>
  <c r="B22" i="1"/>
  <c r="B42" i="1"/>
  <c r="B44" i="1"/>
  <c r="B45" i="1"/>
  <c r="D45" i="1"/>
  <c r="D42" i="1"/>
  <c r="H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7" i="1"/>
  <c r="L26" i="1"/>
  <c r="L25" i="1"/>
  <c r="L24" i="1"/>
  <c r="L21" i="1"/>
  <c r="L20" i="1"/>
  <c r="L19" i="1"/>
  <c r="L17" i="1"/>
  <c r="L16" i="1"/>
  <c r="L15" i="1"/>
  <c r="L14" i="1"/>
  <c r="L13" i="1"/>
  <c r="L12" i="1"/>
  <c r="L11" i="1"/>
  <c r="L10" i="1"/>
  <c r="H43" i="1"/>
  <c r="D43" i="1"/>
  <c r="H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D29" i="1"/>
  <c r="H28" i="1"/>
  <c r="D28" i="1"/>
  <c r="H27" i="1"/>
  <c r="D27" i="1"/>
  <c r="H26" i="1"/>
  <c r="D26" i="1"/>
  <c r="H25" i="1"/>
  <c r="D25" i="1"/>
  <c r="H24" i="1"/>
  <c r="D24" i="1"/>
  <c r="H23" i="1"/>
  <c r="H21" i="1"/>
  <c r="D21" i="1"/>
  <c r="H20" i="1"/>
  <c r="D20" i="1"/>
  <c r="H19" i="1"/>
  <c r="D19" i="1"/>
  <c r="H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D9" i="1"/>
  <c r="L42" i="1"/>
  <c r="L29" i="1"/>
  <c r="H29" i="1"/>
  <c r="L23" i="1"/>
  <c r="D23" i="1"/>
  <c r="L18" i="1"/>
  <c r="D18" i="1"/>
  <c r="L9" i="1"/>
  <c r="D8" i="1"/>
  <c r="H22" i="1"/>
  <c r="L22" i="1"/>
  <c r="D22" i="1"/>
  <c r="L8" i="1"/>
  <c r="H8" i="1"/>
  <c r="L44" i="1"/>
  <c r="D44" i="1"/>
  <c r="H44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<sst xmlns="http://schemas.openxmlformats.org/spreadsheetml/2006/main" count="53" uniqueCount="49">
  <si>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</si>
  <si>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</si>
  <si>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</si>
  <si>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</si>
  <si>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</si>
  <si>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</si>
  <si>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</si>
  <si>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</si>
  <si>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</si>
  <si>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</si>
  <si>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</si>
  <si>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</si>
  <si>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('22/'21)</t>
  </si>
  <si>
    <t xml:space="preserve"> Pay(22)  (%)</t>
  </si>
  <si>
    <t>1 - 31 MAYıS İHRACAT RAKAMLARI</t>
  </si>
  <si>
    <t xml:space="preserve">SEKTÖREL BAZDA İHRACAT RAKAMLARI -1.000 $ </t>
  </si>
  <si>
    <t>1 - 31 MAYıS</t>
  </si>
  <si>
    <t>1 OCAK  -  31 MAYıS</t>
  </si>
  <si>
    <t>2020 - 2021</t>
  </si>
  <si>
    <t>2021 - 2022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</si>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</sst>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3">
    <xf numFmtId="0" fontId="0" fillId="0" borderId="0" xfId="0"/>
    <xf numFmtId="0" fontId="17" fillId="0" borderId="0" xfId="1" applyFont="1" applyFill="1" applyBorder="1"/>
    <xf numFmtId="0" fontId="17" fillId="0" borderId="0" xfId="1" applyFont="1" applyFill="1"/>
    <xf numFmtId="0" fontId="17" fillId="0" borderId="9" xfId="1" applyFont="1" applyFill="1" applyBorder="1" applyAlignment="1">
      <alignment wrapText="1"/>
    </xf>
    <xf numFmtId="0" fontId="20" fillId="0" borderId="9" xfId="1" applyFont="1" applyFill="1" applyBorder="1" applyAlignment="1">
      <alignment wrapText="1"/>
    </xf>
    <xf numFmtId="0" fontId="21" fillId="0" borderId="9" xfId="1" applyFont="1" applyFill="1" applyBorder="1" applyAlignment="1">
      <alignment horizontal="center"/>
    </xf>
    <xf numFmtId="1" fontId="21" fillId="0" borderId="9" xfId="1" applyNumberFormat="1" applyFont="1" applyFill="1" applyBorder="1" applyAlignment="1">
      <alignment horizontal="center"/>
    </xf>
    <xf numFmtId="2" fontId="22" fillId="0" borderId="9" xfId="1" applyNumberFormat="1" applyFont="1" applyFill="1" applyBorder="1" applyAlignment="1">
      <alignment horizontal="center" wrapText="1"/>
    </xf>
    <xf numFmtId="3" fontId="21" fillId="0" borderId="9" xfId="1" applyNumberFormat="1" applyFont="1" applyFill="1" applyBorder="1" applyAlignment="1">
      <alignment horizontal="center"/>
    </xf>
    <xf numFmtId="0" fontId="21" fillId="0" borderId="9" xfId="1" applyFont="1" applyFill="1" applyBorder="1"/>
    <xf numFmtId="166" fontId="21" fillId="0" borderId="9" xfId="1" applyNumberFormat="1" applyFont="1" applyFill="1" applyBorder="1" applyAlignment="1">
      <alignment horizontal="center"/>
    </xf>
    <xf numFmtId="0" fontId="17" fillId="0" borderId="9" xfId="1" applyFont="1" applyFill="1" applyBorder="1"/>
    <xf numFmtId="3" fontId="24" fillId="0" borderId="9" xfId="1" applyNumberFormat="1" applyFont="1" applyFill="1" applyBorder="1" applyAlignment="1">
      <alignment horizontal="center"/>
    </xf>
    <xf numFmtId="166" fontId="24" fillId="0" borderId="9" xfId="1" applyNumberFormat="1" applyFont="1" applyFill="1" applyBorder="1" applyAlignment="1">
      <alignment horizontal="center"/>
    </xf>
    <xf numFmtId="0" fontId="17" fillId="0" borderId="9" xfId="0" applyFont="1" applyFill="1" applyBorder="1"/>
    <xf numFmtId="3" fontId="26" fillId="0" borderId="9" xfId="1" applyNumberFormat="1" applyFont="1" applyFill="1" applyBorder="1" applyAlignment="1">
      <alignment horizontal="center"/>
    </xf>
    <xf numFmtId="166" fontId="26" fillId="0" borderId="9" xfId="1" applyNumberFormat="1" applyFont="1" applyFill="1" applyBorder="1" applyAlignment="1">
      <alignment horizontal="center"/>
    </xf>
    <xf numFmtId="0" fontId="18" fillId="0" borderId="0" xfId="1" applyFont="1" applyFill="1" applyBorder="1" applyAlignment="1"/>
    <xf numFmtId="0" fontId="23" fillId="0" borderId="9" xfId="1" applyFont="1" applyFill="1" applyBorder="1"/>
    <xf numFmtId="0" fontId="25" fillId="0" borderId="9" xfId="1" applyFont="1" applyFill="1" applyBorder="1" applyAlignment="1">
      <alignment vertical="center" wrapText="1"/>
    </xf>
    <xf numFmtId="3" fontId="25" fillId="0" borderId="9" xfId="1" applyNumberFormat="1" applyFont="1" applyFill="1" applyBorder="1" applyAlignment="1">
      <alignment horizontal="center" vertical="center"/>
    </xf>
    <xf numFmtId="166" fontId="25" fillId="0" borderId="9" xfId="1" applyNumberFormat="1" applyFont="1" applyFill="1" applyBorder="1" applyAlignment="1">
      <alignment horizontal="center" vertical="center"/>
    </xf>
    <xf numFmtId="166" fontId="27" fillId="0" borderId="9" xfId="1" applyNumberFormat="1" applyFont="1" applyFill="1" applyBorder="1" applyAlignment="1">
      <alignment horizontal="center" vertical="center"/>
    </xf>
    <xf numFmtId="0" fontId="29" fillId="0" borderId="9" xfId="1" applyFont="1" applyFill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Fill="1" applyBorder="1" applyAlignment="1">
      <alignment horizontal="center" vertical="center"/>
    </xf>
    <xf numFmtId="3" fontId="17" fillId="0" borderId="0" xfId="1" applyNumberFormat="1" applyFont="1" applyFill="1" applyBorder="1"/>
    <xf numFmtId="0" fontId="20" fillId="0" borderId="9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0" fontId="19" fillId="0" borderId="12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I13" sqref="I13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2" t="s">
        <v>14</v>
      </c>
      <c r="C1" s="32"/>
      <c r="D1" s="32"/>
      <c r="E1" s="32"/>
      <c r="F1" s="32"/>
      <c r="G1" s="32"/>
      <c r="H1" s="32"/>
      <c r="I1" s="32"/>
      <c r="J1" s="32"/>
      <c r="K1" s="17"/>
      <c r="L1" s="17"/>
      <c r="M1" s="17"/>
    </row>
    <row r="2" spans="1:13" x14ac:dyDescent="0.2">
      <c r="D2" s="2"/>
    </row>
    <row r="3" spans="1:13" x14ac:dyDescent="0.2">
      <c r="D3" s="2"/>
    </row>
    <row r="4" spans="1:13" x14ac:dyDescent="0.2">
      <c r="B4" s="2"/>
      <c r="C4" s="2"/>
      <c r="D4" s="2"/>
      <c r="E4" s="2"/>
      <c r="F4" s="2"/>
      <c r="G4" s="2"/>
      <c r="H4" s="2"/>
      <c r="I4" s="2"/>
    </row>
    <row r="5" spans="1:13" ht="26.25" x14ac:dyDescent="0.2">
      <c r="A5" s="29" t="s">
        <v>15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3" ht="18" x14ac:dyDescent="0.2">
      <c r="A6" s="3"/>
      <c r="B6" s="28" t="s">
        <v>16</v>
      </c>
      <c r="C6" s="28"/>
      <c r="D6" s="28"/>
      <c r="E6" s="28"/>
      <c r="F6" s="28" t="s">
        <v>17</v>
      </c>
      <c r="G6" s="28"/>
      <c r="H6" s="28"/>
      <c r="I6" s="28"/>
      <c r="J6" s="28" t="s">
        <v>10</v>
      </c>
      <c r="K6" s="28"/>
      <c r="L6" s="28"/>
      <c r="M6" s="28"/>
    </row>
    <row r="7" spans="1:13" ht="30" x14ac:dyDescent="0.25">
      <c r="A7" s="4" t="s">
        <v>0</v>
      </c>
      <c r="B7" s="5">
        <v>2021</v>
      </c>
      <c r="C7" s="6">
        <v>2022</v>
      </c>
      <c r="D7" s="7" t="s">
        <v>12</v>
      </c>
      <c r="E7" s="7" t="s">
        <v>13</v>
      </c>
      <c r="F7" s="5">
        <v>2021</v>
      </c>
      <c r="G7" s="6">
        <v>2022</v>
      </c>
      <c r="H7" s="7" t="s">
        <v>12</v>
      </c>
      <c r="I7" s="7" t="s">
        <v>13</v>
      </c>
      <c r="J7" s="5" t="s">
        <v>18</v>
      </c>
      <c r="K7" s="5" t="s">
        <v>19</v>
      </c>
      <c r="L7" s="7" t="s">
        <v>12</v>
      </c>
      <c r="M7" s="7" t="s">
        <v>13</v>
      </c>
    </row>
    <row r="8" spans="1:13" ht="16.5" x14ac:dyDescent="0.25">
      <c r="A8" s="18" t="s">
        <v>1</v>
      </c>
      <c r="B8" s="8">
        <f>B9+B18+B20</f>
        <v>2069852.10671</v>
      </c>
      <c r="C8" s="8">
        <f>C9+C18+C20</f>
        <v>2422364.3470599996</v>
      </c>
      <c r="D8" s="10">
        <f t="shared" ref="D8:D46" si="0">(C8-B8)/B8*100</f>
        <v>17.030793611158661</v>
      </c>
      <c r="E8" s="10">
        <f t="shared" ref="E8:E46" si="1">C8/C$46*100</f>
        <v>12.767657189269704</v>
      </c>
      <c r="F8" s="8">
        <f>F9+F18+F20</f>
        <v>11032947.26341</v>
      </c>
      <c r="G8" s="8">
        <f>G9+G18+G20</f>
        <v>13495023.966849998</v>
      </c>
      <c r="H8" s="10">
        <f t="shared" ref="H8:H46" si="2">(G8-F8)/F8*100</f>
        <v>22.315675446082327</v>
      </c>
      <c r="I8" s="10">
        <f t="shared" ref="I8:I46" si="3">G8/G$46*100</f>
        <v>13.165346176694682</v>
      </c>
      <c r="J8" s="8">
        <f>J9+J18+J20</f>
        <v>26022278.590160005</v>
      </c>
      <c r="K8" s="8">
        <f>K9+K18+K20</f>
        <v>32172012.612099998</v>
      </c>
      <c r="L8" s="10">
        <f t="shared" ref="L8:L46" si="4">(K8-J8)/J8*100</f>
        <v>23.632573145479416</v>
      </c>
      <c r="M8" s="10">
        <f t="shared" ref="M8:M46" si="5">K8/K$46*100</f>
        <v>13.262161362940073</v>
      </c>
    </row>
    <row r="9" spans="1:13" ht="15.75" x14ac:dyDescent="0.25">
      <c r="A9" s="9" t="s">
        <v>2</v>
      </c>
      <c r="B9" s="8">
        <f>B10+B11+B12+B13+B14+B15+B16+B17</f>
        <v>1303123.29305</v>
      </c>
      <c r="C9" s="8">
        <f>C10+C11+C12+C13+C14+C15+C16+C17</f>
        <v>1506897.0679599999</v>
      </c>
      <c r="D9" s="10">
        <f t="shared" si="0"/>
        <v>15.637336543425691</v>
      </c>
      <c r="E9" s="10">
        <f t="shared" si="1"/>
        <v>7.9424654703904407</v>
      </c>
      <c r="F9" s="8">
        <f>F10+F11+F12+F13+F14+F15+F16+F17</f>
        <v>7217922.1404200001</v>
      </c>
      <c r="G9" s="8">
        <f>G10+G11+G12+G13+G14+G15+G16+G17</f>
        <v>8488653.9322699979</v>
      </c>
      <c r="H9" s="10">
        <f t="shared" si="2"/>
        <v>17.605229969633005</v>
      </c>
      <c r="I9" s="10">
        <f t="shared" si="3"/>
        <v>8.2812796677515763</v>
      </c>
      <c r="J9" s="8">
        <f>J10+J11+J12+J13+J14+J15+J16+J17</f>
        <v>17169095.095510002</v>
      </c>
      <c r="K9" s="8">
        <f>K10+K11+K12+K13+K14+K15+K16+K17</f>
        <v>20591439.353969999</v>
      </c>
      <c r="L9" s="10">
        <f t="shared" si="4"/>
        <v>19.933166188560484</v>
      </c>
      <c r="M9" s="10">
        <f t="shared" si="5"/>
        <v>8.48834030684284</v>
      </c>
    </row>
    <row r="10" spans="1:13" ht="14.25" x14ac:dyDescent="0.2">
      <c r="A10" s="11" t="s">
        <v>20</v>
      </c>
      <c r="B10" s="12">
        <v>609720.62609999999</v>
      </c>
      <c r="C10" s="12">
        <v>874470.78842999996</v>
      </c>
      <c r="D10" s="13">
        <f t="shared" si="0"/>
        <v>43.421552592609586</v>
      </c>
      <c r="E10" s="13">
        <f t="shared" si="1"/>
        <v>4.6091097989678635</v>
      </c>
      <c r="F10" s="12">
        <v>3378018.7321000001</v>
      </c>
      <c r="G10" s="12">
        <v>4469885.8452500002</v>
      </c>
      <c r="H10" s="13">
        <f t="shared" si="2"/>
        <v>32.322707472709105</v>
      </c>
      <c r="I10" s="13">
        <f t="shared" si="3"/>
        <v>4.3606884039317455</v>
      </c>
      <c r="J10" s="12">
        <v>7769759.4700100003</v>
      </c>
      <c r="K10" s="12">
        <v>10239310.33027</v>
      </c>
      <c r="L10" s="13">
        <f t="shared" si="4"/>
        <v>31.784135272038494</v>
      </c>
      <c r="M10" s="13">
        <f t="shared" si="5"/>
        <v>4.2209167167299579</v>
      </c>
    </row>
    <row r="11" spans="1:13" ht="14.25" x14ac:dyDescent="0.2">
      <c r="A11" s="11" t="s">
        <v>21</v>
      </c>
      <c r="B11" s="12">
        <v>200725.90744000001</v>
      </c>
      <c r="C11" s="12">
        <v>190563.92629</v>
      </c>
      <c r="D11" s="13">
        <f t="shared" si="0"/>
        <v>-5.0626156232660575</v>
      </c>
      <c r="E11" s="13">
        <f t="shared" si="1"/>
        <v>1.0044132652732261</v>
      </c>
      <c r="F11" s="12">
        <v>1176356.5655100001</v>
      </c>
      <c r="G11" s="12">
        <v>1164336.0275099999</v>
      </c>
      <c r="H11" s="13">
        <f t="shared" si="2"/>
        <v>-1.0218447664963528</v>
      </c>
      <c r="I11" s="13">
        <f t="shared" si="3"/>
        <v>1.1358917854330208</v>
      </c>
      <c r="J11" s="12">
        <v>2992459.57968</v>
      </c>
      <c r="K11" s="12">
        <v>3068505.3436699999</v>
      </c>
      <c r="L11" s="13">
        <f t="shared" si="4"/>
        <v>2.5412461543801999</v>
      </c>
      <c r="M11" s="13">
        <f t="shared" si="5"/>
        <v>1.2649197145810485</v>
      </c>
    </row>
    <row r="12" spans="1:13" ht="14.25" x14ac:dyDescent="0.2">
      <c r="A12" s="11" t="s">
        <v>22</v>
      </c>
      <c r="B12" s="12">
        <v>144432.52205</v>
      </c>
      <c r="C12" s="12">
        <v>157952.76748000001</v>
      </c>
      <c r="D12" s="13">
        <f t="shared" si="0"/>
        <v>9.3609425620356745</v>
      </c>
      <c r="E12" s="13">
        <f t="shared" si="1"/>
        <v>0.83252826509302835</v>
      </c>
      <c r="F12" s="12">
        <v>741526.53544000001</v>
      </c>
      <c r="G12" s="12">
        <v>970739.17153000005</v>
      </c>
      <c r="H12" s="13">
        <f t="shared" si="2"/>
        <v>30.910914867529591</v>
      </c>
      <c r="I12" s="13">
        <f t="shared" si="3"/>
        <v>0.94702441965750572</v>
      </c>
      <c r="J12" s="12">
        <v>1758195.58669</v>
      </c>
      <c r="K12" s="12">
        <v>2256139.4106399999</v>
      </c>
      <c r="L12" s="13">
        <f t="shared" si="4"/>
        <v>28.321298706444537</v>
      </c>
      <c r="M12" s="13">
        <f t="shared" si="5"/>
        <v>0.93004081783626746</v>
      </c>
    </row>
    <row r="13" spans="1:13" ht="14.25" x14ac:dyDescent="0.2">
      <c r="A13" s="11" t="s">
        <v>23</v>
      </c>
      <c r="B13" s="12">
        <v>104753.48768999999</v>
      </c>
      <c r="C13" s="12">
        <v>95409.242450000005</v>
      </c>
      <c r="D13" s="13">
        <f t="shared" si="0"/>
        <v>-8.9202235133713952</v>
      </c>
      <c r="E13" s="13">
        <f t="shared" si="1"/>
        <v>0.50287748899870444</v>
      </c>
      <c r="F13" s="12">
        <v>573065.22140000004</v>
      </c>
      <c r="G13" s="12">
        <v>637075.47669000004</v>
      </c>
      <c r="H13" s="13">
        <f t="shared" si="2"/>
        <v>11.169802825169315</v>
      </c>
      <c r="I13" s="13">
        <f t="shared" si="3"/>
        <v>0.62151198930137197</v>
      </c>
      <c r="J13" s="12">
        <v>1456926.4252299999</v>
      </c>
      <c r="K13" s="12">
        <v>1633652.02315</v>
      </c>
      <c r="L13" s="13">
        <f t="shared" si="4"/>
        <v>12.130029002123496</v>
      </c>
      <c r="M13" s="13">
        <f t="shared" si="5"/>
        <v>0.67343492006963379</v>
      </c>
    </row>
    <row r="14" spans="1:13" ht="14.25" x14ac:dyDescent="0.2">
      <c r="A14" s="11" t="s">
        <v>24</v>
      </c>
      <c r="B14" s="12">
        <v>147226.88253999999</v>
      </c>
      <c r="C14" s="12">
        <v>99999.963229999994</v>
      </c>
      <c r="D14" s="13">
        <f t="shared" si="0"/>
        <v>-32.077646755285294</v>
      </c>
      <c r="E14" s="13">
        <f t="shared" si="1"/>
        <v>0.52707399322889359</v>
      </c>
      <c r="F14" s="12">
        <v>888142.03128</v>
      </c>
      <c r="G14" s="12">
        <v>723575.71</v>
      </c>
      <c r="H14" s="13">
        <f t="shared" si="2"/>
        <v>-18.52927971923874</v>
      </c>
      <c r="I14" s="13">
        <f t="shared" si="3"/>
        <v>0.70589905809713238</v>
      </c>
      <c r="J14" s="12">
        <v>1956853.8724400001</v>
      </c>
      <c r="K14" s="12">
        <v>2091686.7478199999</v>
      </c>
      <c r="L14" s="13">
        <f t="shared" si="4"/>
        <v>6.8902884001183402</v>
      </c>
      <c r="M14" s="13">
        <f t="shared" si="5"/>
        <v>0.86224904561547289</v>
      </c>
    </row>
    <row r="15" spans="1:13" ht="14.25" x14ac:dyDescent="0.2">
      <c r="A15" s="11" t="s">
        <v>25</v>
      </c>
      <c r="B15" s="12">
        <v>19490.09143</v>
      </c>
      <c r="C15" s="12">
        <v>22167.557540000002</v>
      </c>
      <c r="D15" s="13">
        <f t="shared" si="0"/>
        <v>13.737575935014487</v>
      </c>
      <c r="E15" s="13">
        <f t="shared" si="1"/>
        <v>0.11683947368926519</v>
      </c>
      <c r="F15" s="12">
        <v>113048.18523</v>
      </c>
      <c r="G15" s="12">
        <v>167316.63965999999</v>
      </c>
      <c r="H15" s="13">
        <f t="shared" si="2"/>
        <v>48.004710840416543</v>
      </c>
      <c r="I15" s="13">
        <f t="shared" si="3"/>
        <v>0.16322916414644612</v>
      </c>
      <c r="J15" s="12">
        <v>262358.74453000003</v>
      </c>
      <c r="K15" s="12">
        <v>363703.18792</v>
      </c>
      <c r="L15" s="13">
        <f t="shared" si="4"/>
        <v>38.628193457608006</v>
      </c>
      <c r="M15" s="13">
        <f t="shared" si="5"/>
        <v>0.14992815104755447</v>
      </c>
    </row>
    <row r="16" spans="1:13" ht="14.25" x14ac:dyDescent="0.2">
      <c r="A16" s="11" t="s">
        <v>26</v>
      </c>
      <c r="B16" s="12">
        <v>62135.500480000002</v>
      </c>
      <c r="C16" s="12">
        <v>53869.333160000002</v>
      </c>
      <c r="D16" s="13">
        <f t="shared" si="0"/>
        <v>-13.303453349765309</v>
      </c>
      <c r="E16" s="13">
        <f t="shared" si="1"/>
        <v>0.2839313498137459</v>
      </c>
      <c r="F16" s="12">
        <v>272102.5442</v>
      </c>
      <c r="G16" s="12">
        <v>280057.44627000001</v>
      </c>
      <c r="H16" s="13">
        <f t="shared" si="2"/>
        <v>2.9234941898055253</v>
      </c>
      <c r="I16" s="13">
        <f t="shared" si="3"/>
        <v>0.27321576001367054</v>
      </c>
      <c r="J16" s="12">
        <v>840716.95403000002</v>
      </c>
      <c r="K16" s="12">
        <v>790834.57736</v>
      </c>
      <c r="L16" s="13">
        <f t="shared" si="4"/>
        <v>-5.9333139924070135</v>
      </c>
      <c r="M16" s="13">
        <f t="shared" si="5"/>
        <v>0.32600309787259613</v>
      </c>
    </row>
    <row r="17" spans="1:13" ht="14.25" x14ac:dyDescent="0.2">
      <c r="A17" s="11" t="s">
        <v>27</v>
      </c>
      <c r="B17" s="12">
        <v>14638.275320000001</v>
      </c>
      <c r="C17" s="12">
        <v>12463.489380000001</v>
      </c>
      <c r="D17" s="13">
        <f t="shared" si="0"/>
        <v>-14.856845444276011</v>
      </c>
      <c r="E17" s="13">
        <f t="shared" si="1"/>
        <v>6.5691835325712933E-2</v>
      </c>
      <c r="F17" s="12">
        <v>75662.325259999998</v>
      </c>
      <c r="G17" s="12">
        <v>75667.615359999996</v>
      </c>
      <c r="H17" s="13">
        <f t="shared" si="2"/>
        <v>6.9917227389190957E-3</v>
      </c>
      <c r="I17" s="13">
        <f t="shared" si="3"/>
        <v>7.381908717068475E-2</v>
      </c>
      <c r="J17" s="12">
        <v>131824.46290000001</v>
      </c>
      <c r="K17" s="12">
        <v>147607.73314</v>
      </c>
      <c r="L17" s="13">
        <f t="shared" si="4"/>
        <v>11.972944848615031</v>
      </c>
      <c r="M17" s="13">
        <f t="shared" si="5"/>
        <v>6.0847843090308197E-2</v>
      </c>
    </row>
    <row r="18" spans="1:13" ht="15.75" x14ac:dyDescent="0.25">
      <c r="A18" s="9" t="s">
        <v>3</v>
      </c>
      <c r="B18" s="8">
        <f>B19</f>
        <v>265663.38981000002</v>
      </c>
      <c r="C18" s="8">
        <f>C19</f>
        <v>302027.49427000002</v>
      </c>
      <c r="D18" s="10">
        <f t="shared" si="0"/>
        <v>13.688037514693791</v>
      </c>
      <c r="E18" s="10">
        <f t="shared" si="1"/>
        <v>1.5919089600429819</v>
      </c>
      <c r="F18" s="8">
        <f>F19</f>
        <v>1219840.5177199999</v>
      </c>
      <c r="G18" s="8">
        <f>G19</f>
        <v>1683762.4337599999</v>
      </c>
      <c r="H18" s="10">
        <f t="shared" si="2"/>
        <v>38.031358140744089</v>
      </c>
      <c r="I18" s="10">
        <f t="shared" si="3"/>
        <v>1.642628821869268</v>
      </c>
      <c r="J18" s="8">
        <f>J19</f>
        <v>2725342.9052599999</v>
      </c>
      <c r="K18" s="8">
        <f>K19</f>
        <v>3862241.58923</v>
      </c>
      <c r="L18" s="10">
        <f t="shared" si="4"/>
        <v>41.715803239869338</v>
      </c>
      <c r="M18" s="10">
        <f t="shared" si="5"/>
        <v>1.5921189574494239</v>
      </c>
    </row>
    <row r="19" spans="1:13" ht="14.25" x14ac:dyDescent="0.2">
      <c r="A19" s="11" t="s">
        <v>28</v>
      </c>
      <c r="B19" s="12">
        <v>265663.38981000002</v>
      </c>
      <c r="C19" s="12">
        <v>302027.49427000002</v>
      </c>
      <c r="D19" s="13">
        <f t="shared" si="0"/>
        <v>13.688037514693791</v>
      </c>
      <c r="E19" s="13">
        <f t="shared" si="1"/>
        <v>1.5919089600429819</v>
      </c>
      <c r="F19" s="12">
        <v>1219840.5177199999</v>
      </c>
      <c r="G19" s="12">
        <v>1683762.4337599999</v>
      </c>
      <c r="H19" s="13">
        <f t="shared" si="2"/>
        <v>38.031358140744089</v>
      </c>
      <c r="I19" s="13">
        <f t="shared" si="3"/>
        <v>1.642628821869268</v>
      </c>
      <c r="J19" s="12">
        <v>2725342.9052599999</v>
      </c>
      <c r="K19" s="12">
        <v>3862241.58923</v>
      </c>
      <c r="L19" s="13">
        <f t="shared" si="4"/>
        <v>41.715803239869338</v>
      </c>
      <c r="M19" s="13">
        <f t="shared" si="5"/>
        <v>1.5921189574494239</v>
      </c>
    </row>
    <row r="20" spans="1:13" ht="15.75" x14ac:dyDescent="0.25">
      <c r="A20" s="9" t="s">
        <v>11</v>
      </c>
      <c r="B20" s="8">
        <f>B21</f>
        <v>501065.42385000002</v>
      </c>
      <c r="C20" s="8">
        <f>C21</f>
        <v>613439.78483000002</v>
      </c>
      <c r="D20" s="10">
        <f t="shared" si="0"/>
        <v>22.427083496713319</v>
      </c>
      <c r="E20" s="10">
        <f t="shared" si="1"/>
        <v>3.2332827588362845</v>
      </c>
      <c r="F20" s="8">
        <f>F21</f>
        <v>2595184.6052700002</v>
      </c>
      <c r="G20" s="8">
        <f>G21</f>
        <v>3322607.6008199998</v>
      </c>
      <c r="H20" s="10">
        <f t="shared" si="2"/>
        <v>28.029720663140239</v>
      </c>
      <c r="I20" s="10">
        <f t="shared" si="3"/>
        <v>3.2414376870738386</v>
      </c>
      <c r="J20" s="8">
        <f>J21</f>
        <v>6127840.5893900003</v>
      </c>
      <c r="K20" s="8">
        <f>K21</f>
        <v>7718331.6688999999</v>
      </c>
      <c r="L20" s="10">
        <f t="shared" si="4"/>
        <v>25.955164079559157</v>
      </c>
      <c r="M20" s="10">
        <f t="shared" si="5"/>
        <v>3.1817020986478086</v>
      </c>
    </row>
    <row r="21" spans="1:13" ht="14.25" x14ac:dyDescent="0.2">
      <c r="A21" s="11" t="s">
        <v>29</v>
      </c>
      <c r="B21" s="12">
        <v>501065.42385000002</v>
      </c>
      <c r="C21" s="12">
        <v>613439.78483000002</v>
      </c>
      <c r="D21" s="13">
        <f t="shared" si="0"/>
        <v>22.427083496713319</v>
      </c>
      <c r="E21" s="13">
        <f t="shared" si="1"/>
        <v>3.2332827588362845</v>
      </c>
      <c r="F21" s="12">
        <v>2595184.6052700002</v>
      </c>
      <c r="G21" s="12">
        <v>3322607.6008199998</v>
      </c>
      <c r="H21" s="13">
        <f t="shared" si="2"/>
        <v>28.029720663140239</v>
      </c>
      <c r="I21" s="13">
        <f t="shared" si="3"/>
        <v>3.2414376870738386</v>
      </c>
      <c r="J21" s="12">
        <v>6127840.5893900003</v>
      </c>
      <c r="K21" s="12">
        <v>7718331.6688999999</v>
      </c>
      <c r="L21" s="13">
        <f t="shared" si="4"/>
        <v>25.955164079559157</v>
      </c>
      <c r="M21" s="13">
        <f t="shared" si="5"/>
        <v>3.1817020986478086</v>
      </c>
    </row>
    <row r="22" spans="1:13" ht="16.5" x14ac:dyDescent="0.25">
      <c r="A22" s="18" t="s">
        <v>4</v>
      </c>
      <c r="B22" s="8">
        <f>B23+B27+B29</f>
        <v>12586575.33642</v>
      </c>
      <c r="C22" s="8">
        <f>C23+C27+C29</f>
        <v>14089161.68596</v>
      </c>
      <c r="D22" s="10">
        <f t="shared" si="0"/>
        <v>11.938007832775437</v>
      </c>
      <c r="E22" s="10">
        <f t="shared" si="1"/>
        <v>74.26033441618965</v>
      </c>
      <c r="F22" s="8">
        <f>F23+F27+F29</f>
        <v>63873834.503100008</v>
      </c>
      <c r="G22" s="8">
        <f>G23+G27+G29</f>
        <v>76947535.62518999</v>
      </c>
      <c r="H22" s="10">
        <f t="shared" si="2"/>
        <v>20.468007320674435</v>
      </c>
      <c r="I22" s="10">
        <f t="shared" si="3"/>
        <v>75.067739519223437</v>
      </c>
      <c r="J22" s="8">
        <f>J23+J27+J29</f>
        <v>145877497.63002002</v>
      </c>
      <c r="K22" s="8">
        <f>K23+K27+K29</f>
        <v>183855336.33341002</v>
      </c>
      <c r="L22" s="10">
        <f t="shared" si="4"/>
        <v>26.034062360810999</v>
      </c>
      <c r="M22" s="10">
        <f t="shared" si="5"/>
        <v>75.790071553504319</v>
      </c>
    </row>
    <row r="23" spans="1:13" ht="15.75" x14ac:dyDescent="0.25">
      <c r="A23" s="9" t="s">
        <v>5</v>
      </c>
      <c r="B23" s="8">
        <f>B24+B25+B26</f>
        <v>1089057.7567399999</v>
      </c>
      <c r="C23" s="8">
        <f>C24+C25+C26</f>
        <v>1042314.65146</v>
      </c>
      <c r="D23" s="10">
        <f>(C23-B23)/B23*100</f>
        <v>-4.2920685327031087</v>
      </c>
      <c r="E23" s="10">
        <f t="shared" si="1"/>
        <v>5.4937714755198179</v>
      </c>
      <c r="F23" s="8">
        <f>F24+F25+F26</f>
        <v>5922727.4564100001</v>
      </c>
      <c r="G23" s="8">
        <f>G24+G25+G26</f>
        <v>6346339.0490400009</v>
      </c>
      <c r="H23" s="10">
        <f t="shared" si="2"/>
        <v>7.1523060236637761</v>
      </c>
      <c r="I23" s="10">
        <f t="shared" si="3"/>
        <v>6.1913006409272464</v>
      </c>
      <c r="J23" s="8">
        <f>J24+J25+J26</f>
        <v>13181930.53881</v>
      </c>
      <c r="K23" s="8">
        <f>K24+K25+K26</f>
        <v>15476641.795120001</v>
      </c>
      <c r="L23" s="10">
        <f t="shared" si="4"/>
        <v>17.408005978744569</v>
      </c>
      <c r="M23" s="10">
        <f t="shared" si="5"/>
        <v>6.3798843833011363</v>
      </c>
    </row>
    <row r="24" spans="1:13" ht="14.25" x14ac:dyDescent="0.2">
      <c r="A24" s="11" t="s">
        <v>30</v>
      </c>
      <c r="B24" s="12">
        <v>743302.13564999995</v>
      </c>
      <c r="C24" s="12">
        <v>767273.03255</v>
      </c>
      <c r="D24" s="13">
        <f t="shared" si="0"/>
        <v>3.2249196861297964</v>
      </c>
      <c r="E24" s="13">
        <f t="shared" si="1"/>
        <v>4.0440980986445849</v>
      </c>
      <c r="F24" s="12">
        <v>3964112.15931</v>
      </c>
      <c r="G24" s="12">
        <v>4409456.2284700004</v>
      </c>
      <c r="H24" s="13">
        <f t="shared" si="2"/>
        <v>11.234396285031394</v>
      </c>
      <c r="I24" s="13">
        <f t="shared" si="3"/>
        <v>4.3017350574102426</v>
      </c>
      <c r="J24" s="12">
        <v>8669393.2412100006</v>
      </c>
      <c r="K24" s="12">
        <v>10587610.835650001</v>
      </c>
      <c r="L24" s="13">
        <f t="shared" si="4"/>
        <v>22.12631889071249</v>
      </c>
      <c r="M24" s="13">
        <f t="shared" si="5"/>
        <v>4.3644954713710602</v>
      </c>
    </row>
    <row r="25" spans="1:13" ht="14.25" x14ac:dyDescent="0.2">
      <c r="A25" s="11" t="s">
        <v>31</v>
      </c>
      <c r="B25" s="12">
        <v>100609.27472</v>
      </c>
      <c r="C25" s="12">
        <v>116812.25264000001</v>
      </c>
      <c r="D25" s="13">
        <f t="shared" si="0"/>
        <v>16.104855109127463</v>
      </c>
      <c r="E25" s="13">
        <f t="shared" si="1"/>
        <v>0.61568723095846656</v>
      </c>
      <c r="F25" s="12">
        <v>639479.12811000005</v>
      </c>
      <c r="G25" s="12">
        <v>806663.37413000001</v>
      </c>
      <c r="H25" s="13">
        <f t="shared" si="2"/>
        <v>26.143815907505548</v>
      </c>
      <c r="I25" s="13">
        <f t="shared" si="3"/>
        <v>0.78695692535038475</v>
      </c>
      <c r="J25" s="12">
        <v>1441100.06556</v>
      </c>
      <c r="K25" s="12">
        <v>1898825.1454100001</v>
      </c>
      <c r="L25" s="13">
        <f t="shared" si="4"/>
        <v>31.762199641017418</v>
      </c>
      <c r="M25" s="13">
        <f t="shared" si="5"/>
        <v>0.78274635106180268</v>
      </c>
    </row>
    <row r="26" spans="1:13" ht="14.25" x14ac:dyDescent="0.2">
      <c r="A26" s="11" t="s">
        <v>32</v>
      </c>
      <c r="B26" s="12">
        <v>245146.34637000001</v>
      </c>
      <c r="C26" s="12">
        <v>158229.36627</v>
      </c>
      <c r="D26" s="13">
        <f t="shared" si="0"/>
        <v>-35.455139914186603</v>
      </c>
      <c r="E26" s="13">
        <f t="shared" si="1"/>
        <v>0.83398614591676701</v>
      </c>
      <c r="F26" s="12">
        <v>1319136.1689899999</v>
      </c>
      <c r="G26" s="12">
        <v>1130219.4464400001</v>
      </c>
      <c r="H26" s="13">
        <f t="shared" si="2"/>
        <v>-14.321244992823177</v>
      </c>
      <c r="I26" s="13">
        <f t="shared" si="3"/>
        <v>1.1026086581666186</v>
      </c>
      <c r="J26" s="12">
        <v>3071437.2320400001</v>
      </c>
      <c r="K26" s="12">
        <v>2990205.8140599998</v>
      </c>
      <c r="L26" s="13">
        <f t="shared" si="4"/>
        <v>-2.6447363837563351</v>
      </c>
      <c r="M26" s="13">
        <f t="shared" si="5"/>
        <v>1.2326425608682723</v>
      </c>
    </row>
    <row r="27" spans="1:13" ht="15.75" x14ac:dyDescent="0.25">
      <c r="A27" s="9" t="s">
        <v>6</v>
      </c>
      <c r="B27" s="8">
        <f>B28</f>
        <v>2138062.9145800001</v>
      </c>
      <c r="C27" s="8">
        <f>C28</f>
        <v>2794828.5614299998</v>
      </c>
      <c r="D27" s="10">
        <f t="shared" si="0"/>
        <v>30.717788628732396</v>
      </c>
      <c r="E27" s="10">
        <f t="shared" si="1"/>
        <v>14.730819919153227</v>
      </c>
      <c r="F27" s="8">
        <f>F28</f>
        <v>9609604.2306500003</v>
      </c>
      <c r="G27" s="8">
        <f>G28</f>
        <v>13606573.6229</v>
      </c>
      <c r="H27" s="10">
        <f t="shared" si="2"/>
        <v>41.593486019971522</v>
      </c>
      <c r="I27" s="10">
        <f t="shared" si="3"/>
        <v>13.274170721311798</v>
      </c>
      <c r="J27" s="8">
        <f>J28</f>
        <v>20750639.79566</v>
      </c>
      <c r="K27" s="8">
        <f>K28</f>
        <v>29339614.38157</v>
      </c>
      <c r="L27" s="10">
        <f t="shared" si="4"/>
        <v>41.391372364848166</v>
      </c>
      <c r="M27" s="10">
        <f t="shared" si="5"/>
        <v>12.094571295439387</v>
      </c>
    </row>
    <row r="28" spans="1:13" ht="14.25" x14ac:dyDescent="0.2">
      <c r="A28" s="11" t="s">
        <v>33</v>
      </c>
      <c r="B28" s="12">
        <v>2138062.9145800001</v>
      </c>
      <c r="C28" s="12">
        <v>2794828.5614299998</v>
      </c>
      <c r="D28" s="13">
        <f t="shared" si="0"/>
        <v>30.717788628732396</v>
      </c>
      <c r="E28" s="13">
        <f t="shared" si="1"/>
        <v>14.730819919153227</v>
      </c>
      <c r="F28" s="12">
        <v>9609604.2306500003</v>
      </c>
      <c r="G28" s="12">
        <v>13606573.6229</v>
      </c>
      <c r="H28" s="13">
        <f t="shared" si="2"/>
        <v>41.593486019971522</v>
      </c>
      <c r="I28" s="13">
        <f t="shared" si="3"/>
        <v>13.274170721311798</v>
      </c>
      <c r="J28" s="12">
        <v>20750639.79566</v>
      </c>
      <c r="K28" s="12">
        <v>29339614.38157</v>
      </c>
      <c r="L28" s="13">
        <f t="shared" si="4"/>
        <v>41.391372364848166</v>
      </c>
      <c r="M28" s="13">
        <f t="shared" si="5"/>
        <v>12.094571295439387</v>
      </c>
    </row>
    <row r="29" spans="1:13" ht="15.75" x14ac:dyDescent="0.25">
      <c r="A29" s="9" t="s">
        <v>7</v>
      </c>
      <c r="B29" s="8">
        <f>B30+B31+B32+B33+B34+B35+B36+B37+B38+B39+B40+B41</f>
        <v>9359454.6651000008</v>
      </c>
      <c r="C29" s="8">
        <f>C30+C31+C32+C33+C34+C35+C36+C37+C38+C39+C40+C41</f>
        <v>10252018.473070001</v>
      </c>
      <c r="D29" s="10">
        <f t="shared" si="0"/>
        <v>9.5364937371643741</v>
      </c>
      <c r="E29" s="10">
        <f t="shared" si="1"/>
        <v>54.035743021516616</v>
      </c>
      <c r="F29" s="8">
        <f>F30+F31+F32+F33+F34+F35+F36+F37+F38+F39+F40+F41</f>
        <v>48341502.816040009</v>
      </c>
      <c r="G29" s="8">
        <f>G30+G31+G32+G33+G34+G35+G36+G37+G38+G39+G40+G41</f>
        <v>56994622.953249998</v>
      </c>
      <c r="H29" s="10">
        <f t="shared" si="2"/>
        <v>17.899981657870246</v>
      </c>
      <c r="I29" s="10">
        <f t="shared" si="3"/>
        <v>55.602268156984394</v>
      </c>
      <c r="J29" s="8">
        <f>J30+J31+J32+J33+J34+J35+J36+J37+J38+J39+J40+J41</f>
        <v>111944927.29555</v>
      </c>
      <c r="K29" s="8">
        <f>K30+K31+K32+K33+K34+K35+K36+K37+K38+K39+K40+K41</f>
        <v>139039080.15672001</v>
      </c>
      <c r="L29" s="10">
        <f t="shared" si="4"/>
        <v>24.203109078482598</v>
      </c>
      <c r="M29" s="10">
        <f t="shared" si="5"/>
        <v>57.3156158747638</v>
      </c>
    </row>
    <row r="30" spans="1:13" ht="14.25" x14ac:dyDescent="0.2">
      <c r="A30" s="11" t="s">
        <v>34</v>
      </c>
      <c r="B30" s="12">
        <v>1299825.1461799999</v>
      </c>
      <c r="C30" s="12">
        <v>1339032.56807</v>
      </c>
      <c r="D30" s="13">
        <f t="shared" si="0"/>
        <v>3.0163612394501764</v>
      </c>
      <c r="E30" s="13">
        <f t="shared" si="1"/>
        <v>7.0576950222764125</v>
      </c>
      <c r="F30" s="12">
        <v>7623233.73465</v>
      </c>
      <c r="G30" s="12">
        <v>8827352.6105599999</v>
      </c>
      <c r="H30" s="13">
        <f t="shared" si="2"/>
        <v>15.795381826440662</v>
      </c>
      <c r="I30" s="13">
        <f t="shared" si="3"/>
        <v>8.6117040790183044</v>
      </c>
      <c r="J30" s="12">
        <v>19114794.365880001</v>
      </c>
      <c r="K30" s="12">
        <v>21445815.76413</v>
      </c>
      <c r="L30" s="13">
        <f t="shared" si="4"/>
        <v>12.194854695433621</v>
      </c>
      <c r="M30" s="13">
        <f t="shared" si="5"/>
        <v>8.8405370423361553</v>
      </c>
    </row>
    <row r="31" spans="1:13" ht="14.25" x14ac:dyDescent="0.2">
      <c r="A31" s="11" t="s">
        <v>35</v>
      </c>
      <c r="B31" s="12">
        <v>1880242.3083599999</v>
      </c>
      <c r="C31" s="12">
        <v>2301396.32608</v>
      </c>
      <c r="D31" s="13">
        <f t="shared" si="0"/>
        <v>22.398922513734014</v>
      </c>
      <c r="E31" s="13">
        <f t="shared" si="1"/>
        <v>12.130065976118164</v>
      </c>
      <c r="F31" s="12">
        <v>12029399.29906</v>
      </c>
      <c r="G31" s="12">
        <v>12491358.43433</v>
      </c>
      <c r="H31" s="13">
        <f t="shared" si="2"/>
        <v>3.8402510697778389</v>
      </c>
      <c r="I31" s="13">
        <f t="shared" si="3"/>
        <v>12.186199773272124</v>
      </c>
      <c r="J31" s="12">
        <v>28799301.978799999</v>
      </c>
      <c r="K31" s="12">
        <v>29796809.600990001</v>
      </c>
      <c r="L31" s="13">
        <f t="shared" si="4"/>
        <v>3.4636520806104838</v>
      </c>
      <c r="M31" s="13">
        <f t="shared" si="5"/>
        <v>12.283039354538444</v>
      </c>
    </row>
    <row r="32" spans="1:13" ht="14.25" x14ac:dyDescent="0.2">
      <c r="A32" s="11" t="s">
        <v>36</v>
      </c>
      <c r="B32" s="12">
        <v>136047.26019999999</v>
      </c>
      <c r="C32" s="12">
        <v>100124.42561000001</v>
      </c>
      <c r="D32" s="13">
        <f t="shared" si="0"/>
        <v>-26.404673300432979</v>
      </c>
      <c r="E32" s="13">
        <f t="shared" si="1"/>
        <v>0.52773000230644185</v>
      </c>
      <c r="F32" s="12">
        <v>456988.94331</v>
      </c>
      <c r="G32" s="12">
        <v>577085.99936000002</v>
      </c>
      <c r="H32" s="13">
        <f t="shared" si="2"/>
        <v>26.280079159055663</v>
      </c>
      <c r="I32" s="13">
        <f t="shared" si="3"/>
        <v>0.56298802980722829</v>
      </c>
      <c r="J32" s="12">
        <v>1419769.54036</v>
      </c>
      <c r="K32" s="12">
        <v>1746465.8878299999</v>
      </c>
      <c r="L32" s="13">
        <f t="shared" si="4"/>
        <v>23.010519537358299</v>
      </c>
      <c r="M32" s="13">
        <f t="shared" si="5"/>
        <v>0.71993980291306325</v>
      </c>
    </row>
    <row r="33" spans="1:13" ht="14.25" x14ac:dyDescent="0.2">
      <c r="A33" s="11" t="s">
        <v>37</v>
      </c>
      <c r="B33" s="12">
        <v>1098938.99734</v>
      </c>
      <c r="C33" s="12">
        <v>1068315.8191199999</v>
      </c>
      <c r="D33" s="13">
        <f t="shared" si="0"/>
        <v>-2.7866131144789681</v>
      </c>
      <c r="E33" s="13">
        <f t="shared" si="1"/>
        <v>5.6308169185831289</v>
      </c>
      <c r="F33" s="12">
        <v>5563451.9071500003</v>
      </c>
      <c r="G33" s="12">
        <v>5991200.1129400004</v>
      </c>
      <c r="H33" s="13">
        <f t="shared" si="2"/>
        <v>7.688539650001637</v>
      </c>
      <c r="I33" s="13">
        <f t="shared" si="3"/>
        <v>5.8448376004713856</v>
      </c>
      <c r="J33" s="12">
        <v>12808383.449890001</v>
      </c>
      <c r="K33" s="12">
        <v>14589999.93702</v>
      </c>
      <c r="L33" s="13">
        <f t="shared" si="4"/>
        <v>13.909768505137157</v>
      </c>
      <c r="M33" s="13">
        <f t="shared" si="5"/>
        <v>6.0143869699115644</v>
      </c>
    </row>
    <row r="34" spans="1:13" ht="14.25" x14ac:dyDescent="0.2">
      <c r="A34" s="11" t="s">
        <v>38</v>
      </c>
      <c r="B34" s="12">
        <v>734997.35328000004</v>
      </c>
      <c r="C34" s="12">
        <v>723046.04659000004</v>
      </c>
      <c r="D34" s="13">
        <f t="shared" si="0"/>
        <v>-1.6260339764035996</v>
      </c>
      <c r="E34" s="13">
        <f t="shared" si="1"/>
        <v>3.8109890719462411</v>
      </c>
      <c r="F34" s="12">
        <v>3674392.1597099998</v>
      </c>
      <c r="G34" s="12">
        <v>4067446.9414499998</v>
      </c>
      <c r="H34" s="13">
        <f t="shared" si="2"/>
        <v>10.697137503445516</v>
      </c>
      <c r="I34" s="13">
        <f t="shared" si="3"/>
        <v>3.9680809141998652</v>
      </c>
      <c r="J34" s="12">
        <v>8443443.8208499998</v>
      </c>
      <c r="K34" s="12">
        <v>9805472.5175599996</v>
      </c>
      <c r="L34" s="13">
        <f t="shared" si="4"/>
        <v>16.131198662643374</v>
      </c>
      <c r="M34" s="13">
        <f t="shared" si="5"/>
        <v>4.0420772034276098</v>
      </c>
    </row>
    <row r="35" spans="1:13" ht="14.25" x14ac:dyDescent="0.2">
      <c r="A35" s="11" t="s">
        <v>39</v>
      </c>
      <c r="B35" s="12">
        <v>937348.59410999995</v>
      </c>
      <c r="C35" s="12">
        <v>1167825.65714</v>
      </c>
      <c r="D35" s="13">
        <f t="shared" si="0"/>
        <v>24.58819103994443</v>
      </c>
      <c r="E35" s="13">
        <f t="shared" si="1"/>
        <v>6.1553075883459663</v>
      </c>
      <c r="F35" s="12">
        <v>4556688.0965400003</v>
      </c>
      <c r="G35" s="12">
        <v>6472886.2972400002</v>
      </c>
      <c r="H35" s="13">
        <f t="shared" si="2"/>
        <v>42.052432821878114</v>
      </c>
      <c r="I35" s="13">
        <f t="shared" si="3"/>
        <v>6.3147563927920567</v>
      </c>
      <c r="J35" s="12">
        <v>9730932.7642499991</v>
      </c>
      <c r="K35" s="12">
        <v>14269496.24612</v>
      </c>
      <c r="L35" s="13">
        <f t="shared" si="4"/>
        <v>46.640580012473301</v>
      </c>
      <c r="M35" s="13">
        <f t="shared" si="5"/>
        <v>5.8822668033126302</v>
      </c>
    </row>
    <row r="36" spans="1:13" ht="14.25" x14ac:dyDescent="0.2">
      <c r="A36" s="11" t="s">
        <v>40</v>
      </c>
      <c r="B36" s="12">
        <v>1727666.49</v>
      </c>
      <c r="C36" s="12">
        <v>1917297.02648</v>
      </c>
      <c r="D36" s="13">
        <f t="shared" si="0"/>
        <v>10.976107806547779</v>
      </c>
      <c r="E36" s="13">
        <f t="shared" si="1"/>
        <v>10.1055777153479</v>
      </c>
      <c r="F36" s="12">
        <v>7145520.7708599996</v>
      </c>
      <c r="G36" s="12">
        <v>9615123.2697800007</v>
      </c>
      <c r="H36" s="13">
        <f t="shared" si="2"/>
        <v>34.561546710370443</v>
      </c>
      <c r="I36" s="13">
        <f t="shared" si="3"/>
        <v>9.3802298305805785</v>
      </c>
      <c r="J36" s="12">
        <v>14923941.27939</v>
      </c>
      <c r="K36" s="12">
        <v>24776847.850620002</v>
      </c>
      <c r="L36" s="13">
        <f t="shared" si="4"/>
        <v>66.020807685948824</v>
      </c>
      <c r="M36" s="13">
        <f t="shared" si="5"/>
        <v>10.213677279746927</v>
      </c>
    </row>
    <row r="37" spans="1:13" ht="14.25" x14ac:dyDescent="0.2">
      <c r="A37" s="14" t="s">
        <v>41</v>
      </c>
      <c r="B37" s="12">
        <v>384027.50832000002</v>
      </c>
      <c r="C37" s="12">
        <v>446284.32689000003</v>
      </c>
      <c r="D37" s="13">
        <f t="shared" si="0"/>
        <v>16.211551834490727</v>
      </c>
      <c r="E37" s="13">
        <f t="shared" si="1"/>
        <v>2.352249487815949</v>
      </c>
      <c r="F37" s="12">
        <v>1797087.8200900001</v>
      </c>
      <c r="G37" s="12">
        <v>2309367.7849900001</v>
      </c>
      <c r="H37" s="13">
        <f t="shared" si="2"/>
        <v>28.506117462548076</v>
      </c>
      <c r="I37" s="13">
        <f t="shared" si="3"/>
        <v>2.2529508960773459</v>
      </c>
      <c r="J37" s="12">
        <v>4159489.8677699999</v>
      </c>
      <c r="K37" s="12">
        <v>5123184.4400199996</v>
      </c>
      <c r="L37" s="13">
        <f t="shared" si="4"/>
        <v>23.168576024604164</v>
      </c>
      <c r="M37" s="13">
        <f t="shared" si="5"/>
        <v>2.1119132195694483</v>
      </c>
    </row>
    <row r="38" spans="1:13" ht="14.25" x14ac:dyDescent="0.2">
      <c r="A38" s="11" t="s">
        <v>42</v>
      </c>
      <c r="B38" s="12">
        <v>492628.34412000002</v>
      </c>
      <c r="C38" s="12">
        <v>351889.35349000001</v>
      </c>
      <c r="D38" s="13">
        <f t="shared" si="0"/>
        <v>-28.56899979667374</v>
      </c>
      <c r="E38" s="13">
        <f t="shared" si="1"/>
        <v>1.8547179491668704</v>
      </c>
      <c r="F38" s="12">
        <v>1881695.6621099999</v>
      </c>
      <c r="G38" s="12">
        <v>2163937.5251799999</v>
      </c>
      <c r="H38" s="13">
        <f t="shared" si="2"/>
        <v>14.999336436451896</v>
      </c>
      <c r="I38" s="13">
        <f t="shared" si="3"/>
        <v>2.1110734366768638</v>
      </c>
      <c r="J38" s="12">
        <v>4389783.7526399996</v>
      </c>
      <c r="K38" s="12">
        <v>7075063.1713399999</v>
      </c>
      <c r="L38" s="13">
        <f t="shared" si="4"/>
        <v>61.171109330501373</v>
      </c>
      <c r="M38" s="13">
        <f t="shared" si="5"/>
        <v>2.9165296732482195</v>
      </c>
    </row>
    <row r="39" spans="1:13" ht="14.25" x14ac:dyDescent="0.2">
      <c r="A39" s="11" t="s">
        <v>43</v>
      </c>
      <c r="B39" s="12">
        <v>170344.52846</v>
      </c>
      <c r="C39" s="12">
        <v>330464.04090999998</v>
      </c>
      <c r="D39" s="13">
        <f>(C39-B39)/B39*100</f>
        <v>93.997449696541892</v>
      </c>
      <c r="E39" s="13">
        <f t="shared" si="1"/>
        <v>1.7417906570663264</v>
      </c>
      <c r="F39" s="12">
        <v>1119582.73591</v>
      </c>
      <c r="G39" s="12">
        <v>1680747.4410399999</v>
      </c>
      <c r="H39" s="13">
        <f t="shared" si="2"/>
        <v>50.122665090390448</v>
      </c>
      <c r="I39" s="13">
        <f t="shared" si="3"/>
        <v>1.6396874841601599</v>
      </c>
      <c r="J39" s="12">
        <v>2642919.2229300002</v>
      </c>
      <c r="K39" s="12">
        <v>3771353.5945100002</v>
      </c>
      <c r="L39" s="13">
        <f t="shared" si="4"/>
        <v>42.696513831739139</v>
      </c>
      <c r="M39" s="13">
        <f t="shared" si="5"/>
        <v>1.5546525027869842</v>
      </c>
    </row>
    <row r="40" spans="1:13" ht="14.25" x14ac:dyDescent="0.2">
      <c r="A40" s="11" t="s">
        <v>44</v>
      </c>
      <c r="B40" s="12">
        <v>485871.66136999999</v>
      </c>
      <c r="C40" s="12">
        <v>495704.28635000001</v>
      </c>
      <c r="D40" s="13">
        <f>(C40-B40)/B40*100</f>
        <v>2.0237082673797477</v>
      </c>
      <c r="E40" s="13">
        <f t="shared" si="1"/>
        <v>2.6127293373723117</v>
      </c>
      <c r="F40" s="12">
        <v>2438901.9805700001</v>
      </c>
      <c r="G40" s="12">
        <v>2743542.4941500002</v>
      </c>
      <c r="H40" s="13">
        <f t="shared" si="2"/>
        <v>12.490887949043444</v>
      </c>
      <c r="I40" s="13">
        <f t="shared" si="3"/>
        <v>2.6765188987202766</v>
      </c>
      <c r="J40" s="12">
        <v>5391903.6700299997</v>
      </c>
      <c r="K40" s="12">
        <v>6497664.2640699996</v>
      </c>
      <c r="L40" s="13">
        <f t="shared" si="4"/>
        <v>20.507795793648658</v>
      </c>
      <c r="M40" s="13">
        <f t="shared" si="5"/>
        <v>2.6785104491689653</v>
      </c>
    </row>
    <row r="41" spans="1:13" ht="14.25" x14ac:dyDescent="0.2">
      <c r="A41" s="11" t="s">
        <v>45</v>
      </c>
      <c r="B41" s="12">
        <v>11516.47336</v>
      </c>
      <c r="C41" s="12">
        <v>10638.59634</v>
      </c>
      <c r="D41" s="13">
        <f t="shared" si="0"/>
        <v>-7.6227938237509187</v>
      </c>
      <c r="E41" s="13">
        <f t="shared" si="1"/>
        <v>5.6073295170891567E-2</v>
      </c>
      <c r="F41" s="12">
        <v>54559.706080000004</v>
      </c>
      <c r="G41" s="12">
        <v>54574.042229999999</v>
      </c>
      <c r="H41" s="13">
        <f t="shared" si="2"/>
        <v>2.6276076302490851E-2</v>
      </c>
      <c r="I41" s="13">
        <f t="shared" si="3"/>
        <v>5.3240821208205183E-2</v>
      </c>
      <c r="J41" s="12">
        <v>120263.58276</v>
      </c>
      <c r="K41" s="12">
        <v>140906.88251</v>
      </c>
      <c r="L41" s="13">
        <f t="shared" si="4"/>
        <v>17.165046372513366</v>
      </c>
      <c r="M41" s="13">
        <f t="shared" si="5"/>
        <v>5.8085573803785678E-2</v>
      </c>
    </row>
    <row r="42" spans="1:13" ht="15.75" x14ac:dyDescent="0.25">
      <c r="A42" s="9" t="s">
        <v>8</v>
      </c>
      <c r="B42" s="8">
        <f>B43</f>
        <v>547954.73134000006</v>
      </c>
      <c r="C42" s="8">
        <f>C43</f>
        <v>533844.96788999997</v>
      </c>
      <c r="D42" s="10">
        <f t="shared" si="0"/>
        <v>-2.5749870642589867</v>
      </c>
      <c r="E42" s="10">
        <f t="shared" si="1"/>
        <v>2.8137590245285211</v>
      </c>
      <c r="F42" s="8">
        <f>F43</f>
        <v>2318715.8488599998</v>
      </c>
      <c r="G42" s="8">
        <f>G43</f>
        <v>2765508.9615600002</v>
      </c>
      <c r="H42" s="10">
        <f t="shared" si="2"/>
        <v>19.268989467582536</v>
      </c>
      <c r="I42" s="10">
        <f t="shared" si="3"/>
        <v>2.6979487345206525</v>
      </c>
      <c r="J42" s="8">
        <f>J43</f>
        <v>5052134.8697899999</v>
      </c>
      <c r="K42" s="8">
        <f>K43</f>
        <v>6374514.2810300002</v>
      </c>
      <c r="L42" s="10">
        <f t="shared" si="4"/>
        <v>26.17466566752536</v>
      </c>
      <c r="M42" s="10">
        <f t="shared" si="5"/>
        <v>2.6277447427578737</v>
      </c>
    </row>
    <row r="43" spans="1:13" ht="14.25" x14ac:dyDescent="0.2">
      <c r="A43" s="11" t="s">
        <v>46</v>
      </c>
      <c r="B43" s="12">
        <v>547954.73134000006</v>
      </c>
      <c r="C43" s="12">
        <v>533844.96788999997</v>
      </c>
      <c r="D43" s="13">
        <f t="shared" si="0"/>
        <v>-2.5749870642589867</v>
      </c>
      <c r="E43" s="13">
        <f t="shared" si="1"/>
        <v>2.8137590245285211</v>
      </c>
      <c r="F43" s="12">
        <v>2318715.8488599998</v>
      </c>
      <c r="G43" s="12">
        <v>2765508.9615600002</v>
      </c>
      <c r="H43" s="13">
        <f t="shared" si="2"/>
        <v>19.268989467582536</v>
      </c>
      <c r="I43" s="13">
        <f t="shared" si="3"/>
        <v>2.6979487345206525</v>
      </c>
      <c r="J43" s="12">
        <v>5052134.8697899999</v>
      </c>
      <c r="K43" s="12">
        <v>6374514.2810300002</v>
      </c>
      <c r="L43" s="13">
        <f t="shared" si="4"/>
        <v>26.17466566752536</v>
      </c>
      <c r="M43" s="13">
        <f t="shared" si="5"/>
        <v>2.6277447427578737</v>
      </c>
    </row>
    <row r="44" spans="1:13" ht="15.75" x14ac:dyDescent="0.25">
      <c r="A44" s="9" t="s">
        <v>9</v>
      </c>
      <c r="B44" s="8">
        <f>B8+B22+B42</f>
        <v>15204382.17447</v>
      </c>
      <c r="C44" s="8">
        <f>C8+C22+C42</f>
        <v>17045371.000909999</v>
      </c>
      <c r="D44" s="10">
        <f t="shared" si="0"/>
        <v>12.108277766993007</v>
      </c>
      <c r="E44" s="10">
        <f t="shared" si="1"/>
        <v>89.841750629987871</v>
      </c>
      <c r="F44" s="15">
        <f>F8+F22+F42</f>
        <v>77225497.615370005</v>
      </c>
      <c r="G44" s="15">
        <f>G8+G22+G42</f>
        <v>93208068.553599983</v>
      </c>
      <c r="H44" s="16">
        <f t="shared" si="2"/>
        <v>20.695976629160633</v>
      </c>
      <c r="I44" s="16">
        <f t="shared" si="3"/>
        <v>90.931034430438757</v>
      </c>
      <c r="J44" s="15">
        <f>J8+J22+J42</f>
        <v>176951911.08997002</v>
      </c>
      <c r="K44" s="15">
        <f>K8+K22+K42</f>
        <v>222401863.22654003</v>
      </c>
      <c r="L44" s="16">
        <f t="shared" si="4"/>
        <v>25.684917363487124</v>
      </c>
      <c r="M44" s="16">
        <f t="shared" si="5"/>
        <v>91.679977659202265</v>
      </c>
    </row>
    <row r="45" spans="1:13" ht="30" x14ac:dyDescent="0.2">
      <c r="A45" s="19" t="s">
        <v>47</v>
      </c>
      <c r="B45" s="20">
        <f>B46-B44</f>
        <v>1264383.7365300003</v>
      </c>
      <c r="C45" s="20">
        <f>C46-C44</f>
        <v>1927290.2410899997</v>
      </c>
      <c r="D45" s="21">
        <f t="shared" si="0"/>
        <v>52.42921791918117</v>
      </c>
      <c r="E45" s="21">
        <f t="shared" ref="E45" si="6">C45/C$46*100</f>
        <v>10.158249370012125</v>
      </c>
      <c r="F45" s="20">
        <f>F46-F44</f>
        <v>7912884.1506299973</v>
      </c>
      <c r="G45" s="20">
        <f>G46-G44</f>
        <v>9296064.5374000221</v>
      </c>
      <c r="H45" s="22">
        <f t="shared" si="2"/>
        <v>17.480104099083778</v>
      </c>
      <c r="I45" s="21">
        <f t="shared" si="3"/>
        <v>9.068965569561243</v>
      </c>
      <c r="J45" s="20">
        <f>J46-J44</f>
        <v>16225710.316029996</v>
      </c>
      <c r="K45" s="20">
        <f>K46-K44</f>
        <v>20183125.235459983</v>
      </c>
      <c r="L45" s="22">
        <f t="shared" si="4"/>
        <v>24.389779198266019</v>
      </c>
      <c r="M45" s="21">
        <f t="shared" si="5"/>
        <v>8.3200223407977241</v>
      </c>
    </row>
    <row r="46" spans="1:13" ht="20.25" x14ac:dyDescent="0.2">
      <c r="A46" s="23" t="s">
        <v>48</v>
      </c>
      <c r="B46" s="24">
        <v>16468765.911</v>
      </c>
      <c r="C46" s="24">
        <v>18972661.241999999</v>
      </c>
      <c r="D46" s="25">
        <f t="shared" si="0"/>
        <v>15.203903829415468</v>
      </c>
      <c r="E46" s="26">
        <f t="shared" si="1"/>
        <v>100</v>
      </c>
      <c r="F46" s="24">
        <v>85138381.766000003</v>
      </c>
      <c r="G46" s="24">
        <v>102504133.09100001</v>
      </c>
      <c r="H46" s="25">
        <f t="shared" si="2"/>
        <v>20.397088792137477</v>
      </c>
      <c r="I46" s="26">
        <f t="shared" si="3"/>
        <v>100</v>
      </c>
      <c r="J46" s="24">
        <v>193177621.40600002</v>
      </c>
      <c r="K46" s="24">
        <v>242584988.46200001</v>
      </c>
      <c r="L46" s="25">
        <f t="shared" si="4"/>
        <v>25.576133869130153</v>
      </c>
      <c r="M46" s="26">
        <f t="shared" si="5"/>
        <v>100</v>
      </c>
    </row>
    <row r="48" spans="1:13" x14ac:dyDescent="0.2">
      <c r="G48" s="27"/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2022-06-02T14:12:16Z</dcterms:modified>
</cp:coreProperties>
</file>