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08B4B149-D9DC-4BDA-9282-5648DBA625F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" i="1" l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M46" i="1"/>
  <c r="L46" i="1"/>
  <c r="I46" i="1"/>
  <c r="H46" i="1"/>
  <c r="E46" i="1"/>
  <c r="D46" i="1"/>
  <c r="K42" i="1" l="1"/>
  <c r="J42" i="1"/>
  <c r="G42" i="1"/>
  <c r="I42" i="1" s="1"/>
  <c r="F42" i="1"/>
  <c r="C42" i="1"/>
  <c r="B42" i="1"/>
  <c r="K29" i="1"/>
  <c r="M29" i="1" s="1"/>
  <c r="J29" i="1"/>
  <c r="G29" i="1"/>
  <c r="F29" i="1"/>
  <c r="C29" i="1"/>
  <c r="B29" i="1"/>
  <c r="K27" i="1"/>
  <c r="M27" i="1" s="1"/>
  <c r="J27" i="1"/>
  <c r="G27" i="1"/>
  <c r="I27" i="1" s="1"/>
  <c r="F27" i="1"/>
  <c r="C27" i="1"/>
  <c r="B27" i="1"/>
  <c r="K23" i="1"/>
  <c r="J23" i="1"/>
  <c r="G23" i="1"/>
  <c r="F23" i="1"/>
  <c r="C23" i="1"/>
  <c r="B23" i="1"/>
  <c r="K20" i="1"/>
  <c r="M20" i="1" s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M18" i="1" l="1"/>
  <c r="I23" i="1"/>
  <c r="E29" i="1"/>
  <c r="M42" i="1"/>
  <c r="E9" i="1"/>
  <c r="E20" i="1"/>
  <c r="M23" i="1"/>
  <c r="I29" i="1"/>
  <c r="E23" i="1"/>
  <c r="L27" i="1"/>
  <c r="E27" i="1"/>
  <c r="I9" i="1"/>
  <c r="M9" i="1"/>
  <c r="I20" i="1"/>
  <c r="I18" i="1"/>
  <c r="D42" i="1"/>
  <c r="E42" i="1"/>
  <c r="E18" i="1"/>
  <c r="H27" i="1"/>
  <c r="L9" i="1"/>
  <c r="L18" i="1"/>
  <c r="H42" i="1"/>
  <c r="H20" i="1"/>
  <c r="L20" i="1"/>
  <c r="H18" i="1"/>
  <c r="D27" i="1"/>
  <c r="L42" i="1"/>
  <c r="L29" i="1"/>
  <c r="D29" i="1"/>
  <c r="F22" i="1"/>
  <c r="H29" i="1"/>
  <c r="G22" i="1"/>
  <c r="K22" i="1"/>
  <c r="L23" i="1"/>
  <c r="J22" i="1"/>
  <c r="C22" i="1"/>
  <c r="D23" i="1"/>
  <c r="B22" i="1"/>
  <c r="H23" i="1"/>
  <c r="F8" i="1"/>
  <c r="D20" i="1"/>
  <c r="D18" i="1"/>
  <c r="B8" i="1"/>
  <c r="C8" i="1"/>
  <c r="G8" i="1"/>
  <c r="J8" i="1"/>
  <c r="D9" i="1"/>
  <c r="K8" i="1"/>
  <c r="H9" i="1"/>
  <c r="F44" i="1" l="1"/>
  <c r="F45" i="1" s="1"/>
  <c r="J44" i="1"/>
  <c r="J45" i="1" s="1"/>
  <c r="M22" i="1"/>
  <c r="I8" i="1"/>
  <c r="G44" i="1"/>
  <c r="K44" i="1"/>
  <c r="M8" i="1"/>
  <c r="E8" i="1"/>
  <c r="C44" i="1"/>
  <c r="I22" i="1"/>
  <c r="B44" i="1"/>
  <c r="B45" i="1" s="1"/>
  <c r="E22" i="1"/>
  <c r="H22" i="1"/>
  <c r="D22" i="1"/>
  <c r="L22" i="1"/>
  <c r="D8" i="1"/>
  <c r="H8" i="1"/>
  <c r="L8" i="1"/>
  <c r="L44" i="1" l="1"/>
  <c r="M44" i="1"/>
  <c r="K45" i="1"/>
  <c r="G45" i="1"/>
  <c r="H44" i="1"/>
  <c r="I44" i="1"/>
  <c r="D44" i="1"/>
  <c r="E44" i="1"/>
  <c r="C45" i="1"/>
  <c r="E45" i="1" l="1"/>
  <c r="D45" i="1"/>
  <c r="H45" i="1"/>
  <c r="I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<sst xmlns="http://schemas.openxmlformats.org/spreadsheetml/2006/main" count="53" uniqueCount="49">
  <si>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</si>
  <si>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</si>
  <si>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</si>
  <si>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</si>
  <si>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</si>
  <si>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</si>
  <si>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</si>
  <si>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</si>
  <si>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</si>
  <si>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</si>
  <si>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</si>
  <si>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</si>
  <si>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</si>
  <si>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</si>
  <si>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>1 - 31 AĞUSTOS İHRACAT RAKAMLARI</t>
  </si>
  <si>
    <t xml:space="preserve">SEKTÖREL BAZDA İHRACAT RAKAMLARI -1.000 $ </t>
  </si>
  <si>
    <t>1 - 31 AĞUSTOS</t>
  </si>
  <si>
    <t>1 OCAK  -  31 AĞUSTOS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</si>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</sst>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25" sqref="C25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2021</v>
      </c>
      <c r="C7" s="5">
        <v>2022</v>
      </c>
      <c r="D7" s="6" t="s">
        <v>12</v>
      </c>
      <c r="E7" s="6" t="s">
        <v>13</v>
      </c>
      <c r="F7" s="4">
        <v>2021</v>
      </c>
      <c r="G7" s="5">
        <v>2022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2317000.0141799999</v>
      </c>
      <c r="C8" s="7">
        <f>C9+C18+C20</f>
        <v>2772023.0333799999</v>
      </c>
      <c r="D8" s="9">
        <f t="shared" ref="D8:D46" si="0">(C8-B8)/B8*100</f>
        <v>19.638455607046481</v>
      </c>
      <c r="E8" s="9">
        <f t="shared" ref="E8:E43" si="1">C8/C$46*100</f>
        <v>12.989217187337799</v>
      </c>
      <c r="F8" s="7">
        <f>F9+F18+F20</f>
        <v>17925532.386640001</v>
      </c>
      <c r="G8" s="7">
        <f>G9+G18+G20</f>
        <v>21516622.711060002</v>
      </c>
      <c r="H8" s="9">
        <f t="shared" ref="H8:H46" si="2">(G8-F8)/F8*100</f>
        <v>20.033381698032361</v>
      </c>
      <c r="I8" s="9">
        <f t="shared" ref="I8:I43" si="3">G8/G$46*100</f>
        <v>12.987448150507555</v>
      </c>
      <c r="J8" s="7">
        <f>J9+J18+J20</f>
        <v>27372757.72298</v>
      </c>
      <c r="K8" s="7">
        <f>K9+K18+K20</f>
        <v>33298533.28066</v>
      </c>
      <c r="L8" s="9">
        <f t="shared" ref="L8:L46" si="4">(K8-J8)/J8*100</f>
        <v>21.648441920432401</v>
      </c>
      <c r="M8" s="9">
        <f t="shared" ref="M8:M43" si="5">K8/K$46*100</f>
        <v>13.277434241953099</v>
      </c>
    </row>
    <row r="9" spans="1:13" ht="15.75" x14ac:dyDescent="0.25">
      <c r="A9" s="8" t="s">
        <v>2</v>
      </c>
      <c r="B9" s="7">
        <f>B10+B11+B12+B13+B14+B15+B16+B17</f>
        <v>1425804.4155700002</v>
      </c>
      <c r="C9" s="7">
        <f>C10+C11+C12+C13+C14+C15+C16+C17</f>
        <v>1714313.6530300002</v>
      </c>
      <c r="D9" s="9">
        <f t="shared" si="0"/>
        <v>20.234839667308883</v>
      </c>
      <c r="E9" s="9">
        <f t="shared" si="1"/>
        <v>8.0329752308275975</v>
      </c>
      <c r="F9" s="7">
        <f>F10+F11+F12+F13+F14+F15+F16+F17</f>
        <v>11525372.08464</v>
      </c>
      <c r="G9" s="7">
        <f>G10+G11+G12+G13+G14+G15+G16+G17</f>
        <v>13360999.059040001</v>
      </c>
      <c r="H9" s="9">
        <f t="shared" si="2"/>
        <v>15.926834820772184</v>
      </c>
      <c r="I9" s="9">
        <f t="shared" si="3"/>
        <v>8.0647081490659112</v>
      </c>
      <c r="J9" s="7">
        <f>J10+J11+J12+J13+J14+J15+J16+J17</f>
        <v>17913388.835549999</v>
      </c>
      <c r="K9" s="7">
        <f>K10+K11+K12+K13+K14+K15+K16+K17</f>
        <v>21154510.50697</v>
      </c>
      <c r="L9" s="9">
        <f t="shared" si="4"/>
        <v>18.0932915662939</v>
      </c>
      <c r="M9" s="9">
        <f t="shared" si="5"/>
        <v>8.4351349595369598</v>
      </c>
    </row>
    <row r="10" spans="1:13" ht="14.25" x14ac:dyDescent="0.2">
      <c r="A10" s="10" t="s">
        <v>20</v>
      </c>
      <c r="B10" s="11">
        <v>780012.62309999997</v>
      </c>
      <c r="C10" s="11">
        <v>999307.46444000001</v>
      </c>
      <c r="D10" s="12">
        <f t="shared" si="0"/>
        <v>28.114268262538843</v>
      </c>
      <c r="E10" s="12">
        <f t="shared" si="1"/>
        <v>4.6825807492342078</v>
      </c>
      <c r="F10" s="11">
        <v>5564325.6421600003</v>
      </c>
      <c r="G10" s="11">
        <v>7247608.95206</v>
      </c>
      <c r="H10" s="12">
        <f t="shared" si="2"/>
        <v>30.251344334451474</v>
      </c>
      <c r="I10" s="12">
        <f t="shared" si="3"/>
        <v>4.3746617089516509</v>
      </c>
      <c r="J10" s="11">
        <v>8251373.6990700001</v>
      </c>
      <c r="K10" s="11">
        <v>10830237.699999999</v>
      </c>
      <c r="L10" s="12">
        <f t="shared" si="4"/>
        <v>31.253753556461263</v>
      </c>
      <c r="M10" s="12">
        <f t="shared" si="5"/>
        <v>4.3184415263716751</v>
      </c>
    </row>
    <row r="11" spans="1:13" ht="14.25" x14ac:dyDescent="0.2">
      <c r="A11" s="10" t="s">
        <v>21</v>
      </c>
      <c r="B11" s="11">
        <v>147760.25855</v>
      </c>
      <c r="C11" s="11">
        <v>155058.56922999999</v>
      </c>
      <c r="D11" s="12">
        <f t="shared" si="0"/>
        <v>4.9392920340149162</v>
      </c>
      <c r="E11" s="12">
        <f t="shared" si="1"/>
        <v>0.72657745200280388</v>
      </c>
      <c r="F11" s="11">
        <v>1785315.85479</v>
      </c>
      <c r="G11" s="11">
        <v>1767990.4892</v>
      </c>
      <c r="H11" s="12">
        <f t="shared" si="2"/>
        <v>-0.97043699822169438</v>
      </c>
      <c r="I11" s="12">
        <f t="shared" si="3"/>
        <v>1.0671602656894985</v>
      </c>
      <c r="J11" s="11">
        <v>3021952.1867800001</v>
      </c>
      <c r="K11" s="11">
        <v>3063075.9726300002</v>
      </c>
      <c r="L11" s="12">
        <f t="shared" si="4"/>
        <v>1.3608350929542334</v>
      </c>
      <c r="M11" s="12">
        <f t="shared" si="5"/>
        <v>1.2213688051035758</v>
      </c>
    </row>
    <row r="12" spans="1:13" ht="14.25" x14ac:dyDescent="0.2">
      <c r="A12" s="10" t="s">
        <v>22</v>
      </c>
      <c r="B12" s="11">
        <v>179853.03216</v>
      </c>
      <c r="C12" s="11">
        <v>236085.42585999999</v>
      </c>
      <c r="D12" s="12">
        <f t="shared" si="0"/>
        <v>31.26574682931939</v>
      </c>
      <c r="E12" s="12">
        <f t="shared" si="1"/>
        <v>1.106255191365251</v>
      </c>
      <c r="F12" s="11">
        <v>1266952.2466200001</v>
      </c>
      <c r="G12" s="11">
        <v>1549689.71606</v>
      </c>
      <c r="H12" s="12">
        <f t="shared" si="2"/>
        <v>22.316347770351442</v>
      </c>
      <c r="I12" s="12">
        <f t="shared" si="3"/>
        <v>0.93539377006218394</v>
      </c>
      <c r="J12" s="11">
        <v>1915913.2369299999</v>
      </c>
      <c r="K12" s="11">
        <v>2309565.4749699999</v>
      </c>
      <c r="L12" s="12">
        <f t="shared" si="4"/>
        <v>20.546454320174547</v>
      </c>
      <c r="M12" s="12">
        <f t="shared" si="5"/>
        <v>0.92091454788520188</v>
      </c>
    </row>
    <row r="13" spans="1:13" ht="14.25" x14ac:dyDescent="0.2">
      <c r="A13" s="10" t="s">
        <v>23</v>
      </c>
      <c r="B13" s="11">
        <v>113484.03417</v>
      </c>
      <c r="C13" s="11">
        <v>106439.42352</v>
      </c>
      <c r="D13" s="12">
        <f t="shared" si="0"/>
        <v>-6.2075786268287914</v>
      </c>
      <c r="E13" s="12">
        <f t="shared" si="1"/>
        <v>0.49875660221715901</v>
      </c>
      <c r="F13" s="11">
        <v>868851.39670000004</v>
      </c>
      <c r="G13" s="11">
        <v>935862.36705999996</v>
      </c>
      <c r="H13" s="12">
        <f t="shared" si="2"/>
        <v>7.7125928109818869</v>
      </c>
      <c r="I13" s="12">
        <f t="shared" si="3"/>
        <v>0.56488716335372491</v>
      </c>
      <c r="J13" s="11">
        <v>1488571.65658</v>
      </c>
      <c r="K13" s="11">
        <v>1636091.6129399999</v>
      </c>
      <c r="L13" s="12">
        <f t="shared" si="4"/>
        <v>9.9101682950841408</v>
      </c>
      <c r="M13" s="12">
        <f t="shared" si="5"/>
        <v>0.65237404367112906</v>
      </c>
    </row>
    <row r="14" spans="1:13" ht="14.25" x14ac:dyDescent="0.2">
      <c r="A14" s="10" t="s">
        <v>24</v>
      </c>
      <c r="B14" s="11">
        <v>111714.37826</v>
      </c>
      <c r="C14" s="11">
        <v>91543.526240000007</v>
      </c>
      <c r="D14" s="12">
        <f t="shared" si="0"/>
        <v>-18.055734932396149</v>
      </c>
      <c r="E14" s="12">
        <f t="shared" si="1"/>
        <v>0.42895702167966548</v>
      </c>
      <c r="F14" s="11">
        <v>1279049.2270599999</v>
      </c>
      <c r="G14" s="11">
        <v>1011259.6772499999</v>
      </c>
      <c r="H14" s="12">
        <f t="shared" si="2"/>
        <v>-20.936610111992042</v>
      </c>
      <c r="I14" s="12">
        <f t="shared" si="3"/>
        <v>0.61039703123261935</v>
      </c>
      <c r="J14" s="11">
        <v>2002090.54531</v>
      </c>
      <c r="K14" s="11">
        <v>1988199.5045100001</v>
      </c>
      <c r="L14" s="12">
        <f t="shared" si="4"/>
        <v>-0.69382680181674705</v>
      </c>
      <c r="M14" s="12">
        <f t="shared" si="5"/>
        <v>0.79277330201049723</v>
      </c>
    </row>
    <row r="15" spans="1:13" ht="14.25" x14ac:dyDescent="0.2">
      <c r="A15" s="10" t="s">
        <v>25</v>
      </c>
      <c r="B15" s="11">
        <v>24518.566579999999</v>
      </c>
      <c r="C15" s="11">
        <v>29110.841799999998</v>
      </c>
      <c r="D15" s="12">
        <f t="shared" si="0"/>
        <v>18.72978669049094</v>
      </c>
      <c r="E15" s="12">
        <f t="shared" si="1"/>
        <v>0.13640833502937072</v>
      </c>
      <c r="F15" s="11">
        <v>184059.14910000001</v>
      </c>
      <c r="G15" s="11">
        <v>245860.99849</v>
      </c>
      <c r="H15" s="12">
        <f t="shared" si="2"/>
        <v>33.577167824688146</v>
      </c>
      <c r="I15" s="12">
        <f t="shared" si="3"/>
        <v>0.14840186645460704</v>
      </c>
      <c r="J15" s="11">
        <v>280476.33607000002</v>
      </c>
      <c r="K15" s="11">
        <v>371236.58288</v>
      </c>
      <c r="L15" s="12">
        <f t="shared" si="4"/>
        <v>32.359324170345857</v>
      </c>
      <c r="M15" s="12">
        <f t="shared" si="5"/>
        <v>0.14802661954661547</v>
      </c>
    </row>
    <row r="16" spans="1:13" ht="14.25" x14ac:dyDescent="0.2">
      <c r="A16" s="10" t="s">
        <v>26</v>
      </c>
      <c r="B16" s="11">
        <v>60022.116329999997</v>
      </c>
      <c r="C16" s="11">
        <v>88569.417570000005</v>
      </c>
      <c r="D16" s="12">
        <f t="shared" si="0"/>
        <v>47.561304041743057</v>
      </c>
      <c r="E16" s="12">
        <f t="shared" si="1"/>
        <v>0.4150208663922868</v>
      </c>
      <c r="F16" s="11">
        <v>469727.01023999997</v>
      </c>
      <c r="G16" s="11">
        <v>504364.23121</v>
      </c>
      <c r="H16" s="12">
        <f t="shared" si="2"/>
        <v>7.373904462573412</v>
      </c>
      <c r="I16" s="12">
        <f t="shared" si="3"/>
        <v>0.30443459411701412</v>
      </c>
      <c r="J16" s="11">
        <v>807940.48004000005</v>
      </c>
      <c r="K16" s="11">
        <v>817230.14625999995</v>
      </c>
      <c r="L16" s="12">
        <f t="shared" si="4"/>
        <v>1.1497958636185648</v>
      </c>
      <c r="M16" s="12">
        <f t="shared" si="5"/>
        <v>0.32586178604482346</v>
      </c>
    </row>
    <row r="17" spans="1:13" ht="14.25" x14ac:dyDescent="0.2">
      <c r="A17" s="10" t="s">
        <v>27</v>
      </c>
      <c r="B17" s="11">
        <v>8439.4064199999993</v>
      </c>
      <c r="C17" s="11">
        <v>8198.9843700000001</v>
      </c>
      <c r="D17" s="12">
        <f t="shared" si="0"/>
        <v>-2.8488028427003904</v>
      </c>
      <c r="E17" s="12">
        <f t="shared" si="1"/>
        <v>3.8419012906852262E-2</v>
      </c>
      <c r="F17" s="11">
        <v>107091.55796999999</v>
      </c>
      <c r="G17" s="11">
        <v>98362.627710000001</v>
      </c>
      <c r="H17" s="12">
        <f t="shared" si="2"/>
        <v>-8.1509041659896901</v>
      </c>
      <c r="I17" s="12">
        <f t="shared" si="3"/>
        <v>5.937174920461151E-2</v>
      </c>
      <c r="J17" s="11">
        <v>145070.69477</v>
      </c>
      <c r="K17" s="11">
        <v>138873.51277999999</v>
      </c>
      <c r="L17" s="12">
        <f t="shared" si="4"/>
        <v>-4.2718358796207845</v>
      </c>
      <c r="M17" s="12">
        <f t="shared" si="5"/>
        <v>5.5374328903442203E-2</v>
      </c>
    </row>
    <row r="18" spans="1:13" ht="15.75" x14ac:dyDescent="0.25">
      <c r="A18" s="8" t="s">
        <v>3</v>
      </c>
      <c r="B18" s="7">
        <f>B19</f>
        <v>286061.99651000003</v>
      </c>
      <c r="C18" s="7">
        <f>C19</f>
        <v>324583.18422</v>
      </c>
      <c r="D18" s="9">
        <f t="shared" si="0"/>
        <v>13.466027707267772</v>
      </c>
      <c r="E18" s="9">
        <f t="shared" si="1"/>
        <v>1.5209402751789103</v>
      </c>
      <c r="F18" s="7">
        <f>F19</f>
        <v>2081426.73542</v>
      </c>
      <c r="G18" s="7">
        <f>G19</f>
        <v>2695502.3280099998</v>
      </c>
      <c r="H18" s="9">
        <f t="shared" si="2"/>
        <v>29.502628276084327</v>
      </c>
      <c r="I18" s="9">
        <f t="shared" si="3"/>
        <v>1.6270070444934455</v>
      </c>
      <c r="J18" s="7">
        <f>J19</f>
        <v>3005157.54966</v>
      </c>
      <c r="K18" s="7">
        <f>K19</f>
        <v>4012339.6719900002</v>
      </c>
      <c r="L18" s="9">
        <f t="shared" si="4"/>
        <v>33.515118781175104</v>
      </c>
      <c r="M18" s="9">
        <f t="shared" si="5"/>
        <v>1.5998775592367767</v>
      </c>
    </row>
    <row r="19" spans="1:13" ht="14.25" x14ac:dyDescent="0.2">
      <c r="A19" s="10" t="s">
        <v>28</v>
      </c>
      <c r="B19" s="11">
        <v>286061.99651000003</v>
      </c>
      <c r="C19" s="11">
        <v>324583.18422</v>
      </c>
      <c r="D19" s="12">
        <f t="shared" si="0"/>
        <v>13.466027707267772</v>
      </c>
      <c r="E19" s="12">
        <f t="shared" si="1"/>
        <v>1.5209402751789103</v>
      </c>
      <c r="F19" s="11">
        <v>2081426.73542</v>
      </c>
      <c r="G19" s="11">
        <v>2695502.3280099998</v>
      </c>
      <c r="H19" s="12">
        <f t="shared" si="2"/>
        <v>29.502628276084327</v>
      </c>
      <c r="I19" s="12">
        <f t="shared" si="3"/>
        <v>1.6270070444934455</v>
      </c>
      <c r="J19" s="11">
        <v>3005157.54966</v>
      </c>
      <c r="K19" s="11">
        <v>4012339.6719900002</v>
      </c>
      <c r="L19" s="12">
        <f t="shared" si="4"/>
        <v>33.515118781175104</v>
      </c>
      <c r="M19" s="12">
        <f t="shared" si="5"/>
        <v>1.5998775592367767</v>
      </c>
    </row>
    <row r="20" spans="1:13" ht="15.75" x14ac:dyDescent="0.25">
      <c r="A20" s="8" t="s">
        <v>11</v>
      </c>
      <c r="B20" s="7">
        <f>B21</f>
        <v>605133.60210000002</v>
      </c>
      <c r="C20" s="7">
        <f>C21</f>
        <v>733126.19613000005</v>
      </c>
      <c r="D20" s="9">
        <f t="shared" si="0"/>
        <v>21.1511298638559</v>
      </c>
      <c r="E20" s="9">
        <f t="shared" si="1"/>
        <v>3.4353016813312904</v>
      </c>
      <c r="F20" s="7">
        <f>F21</f>
        <v>4318733.5665800003</v>
      </c>
      <c r="G20" s="7">
        <f>G21</f>
        <v>5460121.3240099996</v>
      </c>
      <c r="H20" s="9">
        <f t="shared" si="2"/>
        <v>26.428760650170481</v>
      </c>
      <c r="I20" s="9">
        <f t="shared" si="3"/>
        <v>3.2957329569481981</v>
      </c>
      <c r="J20" s="7">
        <f>J21</f>
        <v>6454211.3377700001</v>
      </c>
      <c r="K20" s="7">
        <f>K21</f>
        <v>8131683.1017000005</v>
      </c>
      <c r="L20" s="9">
        <f t="shared" si="4"/>
        <v>25.99034453851003</v>
      </c>
      <c r="M20" s="9">
        <f t="shared" si="5"/>
        <v>3.2424217231793633</v>
      </c>
    </row>
    <row r="21" spans="1:13" ht="14.25" x14ac:dyDescent="0.2">
      <c r="A21" s="10" t="s">
        <v>29</v>
      </c>
      <c r="B21" s="11">
        <v>605133.60210000002</v>
      </c>
      <c r="C21" s="11">
        <v>733126.19613000005</v>
      </c>
      <c r="D21" s="12">
        <f t="shared" si="0"/>
        <v>21.1511298638559</v>
      </c>
      <c r="E21" s="12">
        <f t="shared" si="1"/>
        <v>3.4353016813312904</v>
      </c>
      <c r="F21" s="11">
        <v>4318733.5665800003</v>
      </c>
      <c r="G21" s="11">
        <v>5460121.3240099996</v>
      </c>
      <c r="H21" s="12">
        <f t="shared" si="2"/>
        <v>26.428760650170481</v>
      </c>
      <c r="I21" s="12">
        <f t="shared" si="3"/>
        <v>3.2957329569481981</v>
      </c>
      <c r="J21" s="11">
        <v>6454211.3377700001</v>
      </c>
      <c r="K21" s="11">
        <v>8131683.1017000005</v>
      </c>
      <c r="L21" s="12">
        <f t="shared" si="4"/>
        <v>25.99034453851003</v>
      </c>
      <c r="M21" s="12">
        <f t="shared" si="5"/>
        <v>3.2424217231793633</v>
      </c>
    </row>
    <row r="22" spans="1:13" ht="16.5" x14ac:dyDescent="0.25">
      <c r="A22" s="17" t="s">
        <v>4</v>
      </c>
      <c r="B22" s="7">
        <f>B23+B27+B29</f>
        <v>14410913.215729998</v>
      </c>
      <c r="C22" s="7">
        <f>C23+C27+C29</f>
        <v>15324472.227669997</v>
      </c>
      <c r="D22" s="9">
        <f t="shared" si="0"/>
        <v>6.3393554472510329</v>
      </c>
      <c r="E22" s="9">
        <f t="shared" si="1"/>
        <v>71.807808106060904</v>
      </c>
      <c r="F22" s="7">
        <f>F23+F27+F29</f>
        <v>106150311.28634</v>
      </c>
      <c r="G22" s="7">
        <f>G23+G27+G29</f>
        <v>123054229.03937998</v>
      </c>
      <c r="H22" s="9">
        <f t="shared" si="2"/>
        <v>15.92451076986646</v>
      </c>
      <c r="I22" s="9">
        <f t="shared" si="3"/>
        <v>74.275616615619711</v>
      </c>
      <c r="J22" s="7">
        <f>J23+J27+J29</f>
        <v>157104967.25906998</v>
      </c>
      <c r="K22" s="7">
        <f>K23+K27+K29</f>
        <v>187644557.75054002</v>
      </c>
      <c r="L22" s="9">
        <f t="shared" si="4"/>
        <v>19.438971933401376</v>
      </c>
      <c r="M22" s="9">
        <f t="shared" si="5"/>
        <v>74.821261807354418</v>
      </c>
    </row>
    <row r="23" spans="1:13" ht="15.75" x14ac:dyDescent="0.25">
      <c r="A23" s="8" t="s">
        <v>5</v>
      </c>
      <c r="B23" s="7">
        <f>B24+B25+B26</f>
        <v>1222613.32064</v>
      </c>
      <c r="C23" s="7">
        <f>C24+C25+C26</f>
        <v>1252538.3598799999</v>
      </c>
      <c r="D23" s="9">
        <f>(C23-B23)/B23*100</f>
        <v>2.4476290855668914</v>
      </c>
      <c r="E23" s="9">
        <f t="shared" si="1"/>
        <v>5.8691766251723285</v>
      </c>
      <c r="F23" s="7">
        <f>F24+F25+F26</f>
        <v>9575886.0056500006</v>
      </c>
      <c r="G23" s="7">
        <f>G24+G25+G26</f>
        <v>10013734.205189999</v>
      </c>
      <c r="H23" s="9">
        <f t="shared" si="2"/>
        <v>4.5724040499402108</v>
      </c>
      <c r="I23" s="9">
        <f t="shared" si="3"/>
        <v>6.0442967992378822</v>
      </c>
      <c r="J23" s="7">
        <f>J24+J25+J26</f>
        <v>14082516.75508</v>
      </c>
      <c r="K23" s="7">
        <f>K24+K25+K26</f>
        <v>15490512.238160001</v>
      </c>
      <c r="L23" s="9">
        <f t="shared" si="4"/>
        <v>9.9981807766860573</v>
      </c>
      <c r="M23" s="9">
        <f t="shared" si="5"/>
        <v>6.1766761881910295</v>
      </c>
    </row>
    <row r="24" spans="1:13" ht="14.25" x14ac:dyDescent="0.2">
      <c r="A24" s="10" t="s">
        <v>30</v>
      </c>
      <c r="B24" s="11">
        <v>827998.32036999997</v>
      </c>
      <c r="C24" s="11">
        <v>836812.81900000002</v>
      </c>
      <c r="D24" s="12">
        <f t="shared" si="0"/>
        <v>1.0645551341289186</v>
      </c>
      <c r="E24" s="12">
        <f t="shared" si="1"/>
        <v>3.9211591391020573</v>
      </c>
      <c r="F24" s="11">
        <v>6414079.4715700001</v>
      </c>
      <c r="G24" s="11">
        <v>6953620.7439000001</v>
      </c>
      <c r="H24" s="12">
        <f t="shared" si="2"/>
        <v>8.4118270551757668</v>
      </c>
      <c r="I24" s="12">
        <f t="shared" si="3"/>
        <v>4.1972102259000836</v>
      </c>
      <c r="J24" s="11">
        <v>9342851.1818599999</v>
      </c>
      <c r="K24" s="11">
        <v>10681622.31456</v>
      </c>
      <c r="L24" s="12">
        <f t="shared" si="4"/>
        <v>14.329363773869657</v>
      </c>
      <c r="M24" s="12">
        <f t="shared" si="5"/>
        <v>4.2591827298688223</v>
      </c>
    </row>
    <row r="25" spans="1:13" ht="14.25" x14ac:dyDescent="0.2">
      <c r="A25" s="10" t="s">
        <v>31</v>
      </c>
      <c r="B25" s="11">
        <v>156641.91584999999</v>
      </c>
      <c r="C25" s="11">
        <v>190956.52101999999</v>
      </c>
      <c r="D25" s="12">
        <f t="shared" si="0"/>
        <v>21.90640032956415</v>
      </c>
      <c r="E25" s="12">
        <f t="shared" si="1"/>
        <v>0.89478900247189808</v>
      </c>
      <c r="F25" s="11">
        <v>1093733.5018199999</v>
      </c>
      <c r="G25" s="11">
        <v>1324110.5261899999</v>
      </c>
      <c r="H25" s="12">
        <f t="shared" si="2"/>
        <v>21.063359948894945</v>
      </c>
      <c r="I25" s="12">
        <f t="shared" si="3"/>
        <v>0.7992340171301312</v>
      </c>
      <c r="J25" s="11">
        <v>1568608.7716000001</v>
      </c>
      <c r="K25" s="11">
        <v>1961857.5430900001</v>
      </c>
      <c r="L25" s="12">
        <f t="shared" si="4"/>
        <v>25.069907717580936</v>
      </c>
      <c r="M25" s="12">
        <f t="shared" si="5"/>
        <v>0.78226972644426485</v>
      </c>
    </row>
    <row r="26" spans="1:13" ht="14.25" x14ac:dyDescent="0.2">
      <c r="A26" s="10" t="s">
        <v>32</v>
      </c>
      <c r="B26" s="11">
        <v>237973.08442</v>
      </c>
      <c r="C26" s="11">
        <v>224769.01986</v>
      </c>
      <c r="D26" s="12">
        <f t="shared" si="0"/>
        <v>-5.5485537753908645</v>
      </c>
      <c r="E26" s="12">
        <f t="shared" si="1"/>
        <v>1.0532284835983741</v>
      </c>
      <c r="F26" s="11">
        <v>2068073.03226</v>
      </c>
      <c r="G26" s="11">
        <v>1736002.9350999999</v>
      </c>
      <c r="H26" s="12">
        <f t="shared" si="2"/>
        <v>-16.056981159756837</v>
      </c>
      <c r="I26" s="12">
        <f t="shared" si="3"/>
        <v>1.0478525562076677</v>
      </c>
      <c r="J26" s="11">
        <v>3171056.80162</v>
      </c>
      <c r="K26" s="11">
        <v>2847032.38051</v>
      </c>
      <c r="L26" s="12">
        <f t="shared" si="4"/>
        <v>-10.218184074926233</v>
      </c>
      <c r="M26" s="12">
        <f t="shared" si="5"/>
        <v>1.1352237318779428</v>
      </c>
    </row>
    <row r="27" spans="1:13" ht="15.75" x14ac:dyDescent="0.25">
      <c r="A27" s="8" t="s">
        <v>6</v>
      </c>
      <c r="B27" s="7">
        <f>B28</f>
        <v>2047573.08947</v>
      </c>
      <c r="C27" s="7">
        <f>C28</f>
        <v>2947929.1260899999</v>
      </c>
      <c r="D27" s="9">
        <f t="shared" si="0"/>
        <v>43.971863141307978</v>
      </c>
      <c r="E27" s="9">
        <f t="shared" si="1"/>
        <v>13.813482503777161</v>
      </c>
      <c r="F27" s="7">
        <f>F28</f>
        <v>15943507.28129</v>
      </c>
      <c r="G27" s="7">
        <f>G28</f>
        <v>22630092.232859999</v>
      </c>
      <c r="H27" s="9">
        <f t="shared" si="2"/>
        <v>41.939234784411767</v>
      </c>
      <c r="I27" s="9">
        <f t="shared" si="3"/>
        <v>13.659539113654601</v>
      </c>
      <c r="J27" s="7">
        <f>J28</f>
        <v>22719162.843759999</v>
      </c>
      <c r="K27" s="7">
        <f>K28</f>
        <v>32030416.25296</v>
      </c>
      <c r="L27" s="9">
        <f t="shared" si="4"/>
        <v>40.984139570782695</v>
      </c>
      <c r="M27" s="9">
        <f t="shared" si="5"/>
        <v>12.771786131134746</v>
      </c>
    </row>
    <row r="28" spans="1:13" ht="14.25" x14ac:dyDescent="0.2">
      <c r="A28" s="10" t="s">
        <v>33</v>
      </c>
      <c r="B28" s="11">
        <v>2047573.08947</v>
      </c>
      <c r="C28" s="11">
        <v>2947929.1260899999</v>
      </c>
      <c r="D28" s="12">
        <f t="shared" si="0"/>
        <v>43.971863141307978</v>
      </c>
      <c r="E28" s="12">
        <f t="shared" si="1"/>
        <v>13.813482503777161</v>
      </c>
      <c r="F28" s="11">
        <v>15943507.28129</v>
      </c>
      <c r="G28" s="11">
        <v>22630092.232859999</v>
      </c>
      <c r="H28" s="12">
        <f t="shared" si="2"/>
        <v>41.939234784411767</v>
      </c>
      <c r="I28" s="12">
        <f t="shared" si="3"/>
        <v>13.659539113654601</v>
      </c>
      <c r="J28" s="11">
        <v>22719162.843759999</v>
      </c>
      <c r="K28" s="11">
        <v>32030416.25296</v>
      </c>
      <c r="L28" s="12">
        <f t="shared" si="4"/>
        <v>40.984139570782695</v>
      </c>
      <c r="M28" s="12">
        <f t="shared" si="5"/>
        <v>12.771786131134746</v>
      </c>
    </row>
    <row r="29" spans="1:13" ht="15.75" x14ac:dyDescent="0.25">
      <c r="A29" s="8" t="s">
        <v>7</v>
      </c>
      <c r="B29" s="7">
        <f>B30+B31+B32+B33+B34+B35+B36+B37+B38+B39+B40+B41</f>
        <v>11140726.805619998</v>
      </c>
      <c r="C29" s="7">
        <f>C30+C31+C32+C33+C34+C35+C36+C37+C38+C39+C40+C41</f>
        <v>11124004.741699997</v>
      </c>
      <c r="D29" s="9">
        <f t="shared" si="0"/>
        <v>-0.15009850085871448</v>
      </c>
      <c r="E29" s="9">
        <f t="shared" si="1"/>
        <v>52.125148977111401</v>
      </c>
      <c r="F29" s="7">
        <f>F30+F31+F32+F33+F34+F35+F36+F37+F38+F39+F40+F41</f>
        <v>80630917.99939999</v>
      </c>
      <c r="G29" s="7">
        <f>G30+G31+G32+G33+G34+G35+G36+G37+G38+G39+G40+G41</f>
        <v>90410402.601329982</v>
      </c>
      <c r="H29" s="9">
        <f t="shared" si="2"/>
        <v>12.128703039202364</v>
      </c>
      <c r="I29" s="9">
        <f t="shared" si="3"/>
        <v>54.571780702727224</v>
      </c>
      <c r="J29" s="7">
        <f>J30+J31+J32+J33+J34+J35+J36+J37+J38+J39+J40+J41</f>
        <v>120303287.66022998</v>
      </c>
      <c r="K29" s="7">
        <f>K30+K31+K32+K33+K34+K35+K36+K37+K38+K39+K40+K41</f>
        <v>140123629.25942001</v>
      </c>
      <c r="L29" s="9">
        <f t="shared" si="4"/>
        <v>16.475311676575451</v>
      </c>
      <c r="M29" s="9">
        <f t="shared" si="5"/>
        <v>55.872799488028633</v>
      </c>
    </row>
    <row r="30" spans="1:13" ht="14.25" x14ac:dyDescent="0.2">
      <c r="A30" s="10" t="s">
        <v>34</v>
      </c>
      <c r="B30" s="11">
        <v>1736089.8269499999</v>
      </c>
      <c r="C30" s="11">
        <v>1841586.1885899999</v>
      </c>
      <c r="D30" s="12">
        <f t="shared" si="0"/>
        <v>6.0766649284120451</v>
      </c>
      <c r="E30" s="12">
        <f t="shared" si="1"/>
        <v>8.6293521679832228</v>
      </c>
      <c r="F30" s="11">
        <v>12852686.935149999</v>
      </c>
      <c r="G30" s="11">
        <v>14248017.6601</v>
      </c>
      <c r="H30" s="12">
        <f t="shared" si="2"/>
        <v>10.856334803689952</v>
      </c>
      <c r="I30" s="12">
        <f t="shared" si="3"/>
        <v>8.6001131819329384</v>
      </c>
      <c r="J30" s="11">
        <v>19653026.198800001</v>
      </c>
      <c r="K30" s="11">
        <v>21636688.705309998</v>
      </c>
      <c r="L30" s="12">
        <f t="shared" si="4"/>
        <v>10.093420150384361</v>
      </c>
      <c r="M30" s="12">
        <f t="shared" si="5"/>
        <v>8.6273983624743238</v>
      </c>
    </row>
    <row r="31" spans="1:13" ht="14.25" x14ac:dyDescent="0.2">
      <c r="A31" s="10" t="s">
        <v>35</v>
      </c>
      <c r="B31" s="11">
        <v>2417746.8923499999</v>
      </c>
      <c r="C31" s="11">
        <v>2268929.3742999998</v>
      </c>
      <c r="D31" s="12">
        <f t="shared" si="0"/>
        <v>-6.1552149449917204</v>
      </c>
      <c r="E31" s="12">
        <f t="shared" si="1"/>
        <v>10.631807914517088</v>
      </c>
      <c r="F31" s="11">
        <v>18779060.92021</v>
      </c>
      <c r="G31" s="11">
        <v>19576415.65016</v>
      </c>
      <c r="H31" s="12">
        <f t="shared" si="2"/>
        <v>4.2459776521193744</v>
      </c>
      <c r="I31" s="12">
        <f t="shared" si="3"/>
        <v>11.816337844626004</v>
      </c>
      <c r="J31" s="11">
        <v>29791319.013</v>
      </c>
      <c r="K31" s="11">
        <v>30131939.815329999</v>
      </c>
      <c r="L31" s="12">
        <f t="shared" si="4"/>
        <v>1.1433558956599479</v>
      </c>
      <c r="M31" s="12">
        <f t="shared" si="5"/>
        <v>12.014788943058296</v>
      </c>
    </row>
    <row r="32" spans="1:13" ht="14.25" x14ac:dyDescent="0.2">
      <c r="A32" s="10" t="s">
        <v>36</v>
      </c>
      <c r="B32" s="11">
        <v>58623.438580000002</v>
      </c>
      <c r="C32" s="11">
        <v>77469.263309999995</v>
      </c>
      <c r="D32" s="12">
        <f t="shared" si="0"/>
        <v>32.147252338810169</v>
      </c>
      <c r="E32" s="12">
        <f t="shared" si="1"/>
        <v>0.3630074766188664</v>
      </c>
      <c r="F32" s="11">
        <v>869533.92223999999</v>
      </c>
      <c r="G32" s="11">
        <v>799842.60334999999</v>
      </c>
      <c r="H32" s="12">
        <f t="shared" si="2"/>
        <v>-8.0147901200299003</v>
      </c>
      <c r="I32" s="12">
        <f t="shared" si="3"/>
        <v>0.48278554116373923</v>
      </c>
      <c r="J32" s="11">
        <v>1482604.0642299999</v>
      </c>
      <c r="K32" s="11">
        <v>1555577.5128899999</v>
      </c>
      <c r="L32" s="12">
        <f t="shared" si="4"/>
        <v>4.921978188283143</v>
      </c>
      <c r="M32" s="12">
        <f t="shared" si="5"/>
        <v>0.6202699068326214</v>
      </c>
    </row>
    <row r="33" spans="1:13" ht="14.25" x14ac:dyDescent="0.2">
      <c r="A33" s="10" t="s">
        <v>37</v>
      </c>
      <c r="B33" s="11">
        <v>1204906.7475099999</v>
      </c>
      <c r="C33" s="11">
        <v>1256548.95031</v>
      </c>
      <c r="D33" s="12">
        <f t="shared" si="0"/>
        <v>4.2859916675478233</v>
      </c>
      <c r="E33" s="12">
        <f t="shared" si="1"/>
        <v>5.8879695534840426</v>
      </c>
      <c r="F33" s="11">
        <v>9072523.6701999996</v>
      </c>
      <c r="G33" s="11">
        <v>9620600.3733200002</v>
      </c>
      <c r="H33" s="12">
        <f t="shared" si="2"/>
        <v>6.0410611539128514</v>
      </c>
      <c r="I33" s="12">
        <f t="shared" si="3"/>
        <v>5.807000950061818</v>
      </c>
      <c r="J33" s="11">
        <v>13582112.091189999</v>
      </c>
      <c r="K33" s="11">
        <v>14709519.425790001</v>
      </c>
      <c r="L33" s="12">
        <f t="shared" si="4"/>
        <v>8.3006775899846339</v>
      </c>
      <c r="M33" s="12">
        <f t="shared" si="5"/>
        <v>5.8652636517204391</v>
      </c>
    </row>
    <row r="34" spans="1:13" ht="14.25" x14ac:dyDescent="0.2">
      <c r="A34" s="10" t="s">
        <v>38</v>
      </c>
      <c r="B34" s="11">
        <v>758072.19669999997</v>
      </c>
      <c r="C34" s="11">
        <v>849303.43535000004</v>
      </c>
      <c r="D34" s="12">
        <f t="shared" si="0"/>
        <v>12.034637208321728</v>
      </c>
      <c r="E34" s="12">
        <f t="shared" si="1"/>
        <v>3.9796879920806112</v>
      </c>
      <c r="F34" s="11">
        <v>5955595.6321900003</v>
      </c>
      <c r="G34" s="11">
        <v>6533708.5075399997</v>
      </c>
      <c r="H34" s="12">
        <f t="shared" si="2"/>
        <v>9.7070538541149212</v>
      </c>
      <c r="I34" s="12">
        <f t="shared" si="3"/>
        <v>3.9437509135013071</v>
      </c>
      <c r="J34" s="11">
        <v>8903437.3603499997</v>
      </c>
      <c r="K34" s="11">
        <v>9990117.6863599997</v>
      </c>
      <c r="L34" s="12">
        <f t="shared" si="4"/>
        <v>12.205177416638577</v>
      </c>
      <c r="M34" s="12">
        <f t="shared" si="5"/>
        <v>3.9834526503621563</v>
      </c>
    </row>
    <row r="35" spans="1:13" ht="14.25" x14ac:dyDescent="0.2">
      <c r="A35" s="10" t="s">
        <v>39</v>
      </c>
      <c r="B35" s="11">
        <v>1023478.88949</v>
      </c>
      <c r="C35" s="11">
        <v>1134602.5034700001</v>
      </c>
      <c r="D35" s="12">
        <f t="shared" si="0"/>
        <v>10.857440746567141</v>
      </c>
      <c r="E35" s="12">
        <f t="shared" si="1"/>
        <v>5.3165497405333895</v>
      </c>
      <c r="F35" s="11">
        <v>7635736.7042399999</v>
      </c>
      <c r="G35" s="11">
        <v>9927851.1819800008</v>
      </c>
      <c r="H35" s="12">
        <f t="shared" si="2"/>
        <v>30.01824927340969</v>
      </c>
      <c r="I35" s="12">
        <f t="shared" si="3"/>
        <v>5.992457747825072</v>
      </c>
      <c r="J35" s="11">
        <v>10765068.619589999</v>
      </c>
      <c r="K35" s="11">
        <v>14650687.886670001</v>
      </c>
      <c r="L35" s="12">
        <f t="shared" si="4"/>
        <v>36.094700409146022</v>
      </c>
      <c r="M35" s="12">
        <f t="shared" si="5"/>
        <v>5.8418052043037063</v>
      </c>
    </row>
    <row r="36" spans="1:13" ht="14.25" x14ac:dyDescent="0.2">
      <c r="A36" s="10" t="s">
        <v>40</v>
      </c>
      <c r="B36" s="11">
        <v>2255363.12145</v>
      </c>
      <c r="C36" s="11">
        <v>1829626.5461899999</v>
      </c>
      <c r="D36" s="12">
        <f t="shared" si="0"/>
        <v>-18.876631049384585</v>
      </c>
      <c r="E36" s="12">
        <f t="shared" si="1"/>
        <v>8.5733113664653953</v>
      </c>
      <c r="F36" s="11">
        <v>13135733.49164</v>
      </c>
      <c r="G36" s="11">
        <v>15317664.841390001</v>
      </c>
      <c r="H36" s="12">
        <f t="shared" si="2"/>
        <v>16.610654830494635</v>
      </c>
      <c r="I36" s="12">
        <f t="shared" si="3"/>
        <v>9.2457529504454765</v>
      </c>
      <c r="J36" s="11">
        <v>17896037.775979999</v>
      </c>
      <c r="K36" s="11">
        <v>24445664.836279999</v>
      </c>
      <c r="L36" s="12">
        <f t="shared" si="4"/>
        <v>36.598196440392449</v>
      </c>
      <c r="M36" s="12">
        <f t="shared" si="5"/>
        <v>9.7474475716036562</v>
      </c>
    </row>
    <row r="37" spans="1:13" ht="14.25" x14ac:dyDescent="0.2">
      <c r="A37" s="13" t="s">
        <v>41</v>
      </c>
      <c r="B37" s="11">
        <v>420358.95224000001</v>
      </c>
      <c r="C37" s="11">
        <v>475345.08724999998</v>
      </c>
      <c r="D37" s="12">
        <f t="shared" si="0"/>
        <v>13.080757461448364</v>
      </c>
      <c r="E37" s="12">
        <f t="shared" si="1"/>
        <v>2.2273842976318008</v>
      </c>
      <c r="F37" s="11">
        <v>3000722.2626899998</v>
      </c>
      <c r="G37" s="11">
        <v>3720766.33084</v>
      </c>
      <c r="H37" s="12">
        <f t="shared" si="2"/>
        <v>23.995691874012895</v>
      </c>
      <c r="I37" s="12">
        <f t="shared" si="3"/>
        <v>2.2458570962021636</v>
      </c>
      <c r="J37" s="11">
        <v>4371335.0094699999</v>
      </c>
      <c r="K37" s="11">
        <v>5330888.7403999995</v>
      </c>
      <c r="L37" s="12">
        <f t="shared" si="4"/>
        <v>21.951045363744385</v>
      </c>
      <c r="M37" s="12">
        <f t="shared" si="5"/>
        <v>2.12563490725698</v>
      </c>
    </row>
    <row r="38" spans="1:13" ht="14.25" x14ac:dyDescent="0.2">
      <c r="A38" s="10" t="s">
        <v>42</v>
      </c>
      <c r="B38" s="11">
        <v>452188.53921000002</v>
      </c>
      <c r="C38" s="11">
        <v>500142.24248999998</v>
      </c>
      <c r="D38" s="12">
        <f t="shared" si="0"/>
        <v>10.604802891240432</v>
      </c>
      <c r="E38" s="12">
        <f t="shared" si="1"/>
        <v>2.3435794486683892</v>
      </c>
      <c r="F38" s="11">
        <v>3387923.3890499999</v>
      </c>
      <c r="G38" s="11">
        <v>3572481.90674</v>
      </c>
      <c r="H38" s="12">
        <f t="shared" si="2"/>
        <v>5.4475410597094927</v>
      </c>
      <c r="I38" s="12">
        <f t="shared" si="3"/>
        <v>2.156352516631844</v>
      </c>
      <c r="J38" s="11">
        <v>5014996.1529900003</v>
      </c>
      <c r="K38" s="11">
        <v>6977054.8733700002</v>
      </c>
      <c r="L38" s="12">
        <f t="shared" si="4"/>
        <v>39.123833010523789</v>
      </c>
      <c r="M38" s="12">
        <f t="shared" si="5"/>
        <v>2.7820260581108829</v>
      </c>
    </row>
    <row r="39" spans="1:13" ht="14.25" x14ac:dyDescent="0.2">
      <c r="A39" s="10" t="s">
        <v>43</v>
      </c>
      <c r="B39" s="11">
        <v>282567.08561000001</v>
      </c>
      <c r="C39" s="11">
        <v>333921.38364000001</v>
      </c>
      <c r="D39" s="12">
        <f>(C39-B39)/B39*100</f>
        <v>18.174196728942228</v>
      </c>
      <c r="E39" s="12">
        <f t="shared" si="1"/>
        <v>1.5646974514160619</v>
      </c>
      <c r="F39" s="11">
        <v>1854720.76055</v>
      </c>
      <c r="G39" s="11">
        <v>2636816.3229299998</v>
      </c>
      <c r="H39" s="12">
        <f t="shared" si="2"/>
        <v>42.167833509777324</v>
      </c>
      <c r="I39" s="12">
        <f t="shared" si="3"/>
        <v>1.591584131782096</v>
      </c>
      <c r="J39" s="11">
        <v>2894007.3898900002</v>
      </c>
      <c r="K39" s="11">
        <v>3992284.4517600001</v>
      </c>
      <c r="L39" s="12">
        <f t="shared" si="4"/>
        <v>37.950043448636279</v>
      </c>
      <c r="M39" s="12">
        <f t="shared" si="5"/>
        <v>1.5918807545256701</v>
      </c>
    </row>
    <row r="40" spans="1:13" ht="14.25" x14ac:dyDescent="0.2">
      <c r="A40" s="10" t="s">
        <v>44</v>
      </c>
      <c r="B40" s="11">
        <v>521625.02171</v>
      </c>
      <c r="C40" s="11">
        <v>546193.30544999999</v>
      </c>
      <c r="D40" s="12">
        <f>(C40-B40)/B40*100</f>
        <v>4.7099511559970457</v>
      </c>
      <c r="E40" s="12">
        <f t="shared" si="1"/>
        <v>2.5593667099184687</v>
      </c>
      <c r="F40" s="11">
        <v>3999878.9378900002</v>
      </c>
      <c r="G40" s="11">
        <v>4367700.1162200002</v>
      </c>
      <c r="H40" s="12">
        <f t="shared" si="2"/>
        <v>9.195807774223077</v>
      </c>
      <c r="I40" s="12">
        <f t="shared" si="3"/>
        <v>2.6363467705001433</v>
      </c>
      <c r="J40" s="11">
        <v>5822328.5599499997</v>
      </c>
      <c r="K40" s="11">
        <v>6560599.4916099999</v>
      </c>
      <c r="L40" s="12">
        <f t="shared" si="4"/>
        <v>12.679994336601647</v>
      </c>
      <c r="M40" s="12">
        <f t="shared" si="5"/>
        <v>2.6159689258215932</v>
      </c>
    </row>
    <row r="41" spans="1:13" ht="14.25" x14ac:dyDescent="0.2">
      <c r="A41" s="10" t="s">
        <v>45</v>
      </c>
      <c r="B41" s="11">
        <v>9706.0938200000001</v>
      </c>
      <c r="C41" s="11">
        <v>10336.46135</v>
      </c>
      <c r="D41" s="12">
        <f t="shared" si="0"/>
        <v>6.4945542634369415</v>
      </c>
      <c r="E41" s="12">
        <f t="shared" si="1"/>
        <v>4.8434857794079383E-2</v>
      </c>
      <c r="F41" s="11">
        <v>86801.373349999994</v>
      </c>
      <c r="G41" s="11">
        <v>88537.106759999995</v>
      </c>
      <c r="H41" s="12">
        <f t="shared" si="2"/>
        <v>1.999661230014399</v>
      </c>
      <c r="I41" s="12">
        <f t="shared" si="3"/>
        <v>5.3441058054635768E-2</v>
      </c>
      <c r="J41" s="11">
        <v>127015.42479</v>
      </c>
      <c r="K41" s="11">
        <v>142605.83364999999</v>
      </c>
      <c r="L41" s="12">
        <f t="shared" si="4"/>
        <v>12.274421697818408</v>
      </c>
      <c r="M41" s="12">
        <f t="shared" si="5"/>
        <v>5.6862551958301998E-2</v>
      </c>
    </row>
    <row r="42" spans="1:13" ht="15.75" x14ac:dyDescent="0.25">
      <c r="A42" s="8" t="s">
        <v>8</v>
      </c>
      <c r="B42" s="7">
        <f>B43</f>
        <v>508970.62647999998</v>
      </c>
      <c r="C42" s="7">
        <f>C43</f>
        <v>600683.51058</v>
      </c>
      <c r="D42" s="9">
        <f t="shared" si="0"/>
        <v>18.019288212028851</v>
      </c>
      <c r="E42" s="9">
        <f t="shared" si="1"/>
        <v>2.8146983217027821</v>
      </c>
      <c r="F42" s="7">
        <f>F43</f>
        <v>3801419.5927599999</v>
      </c>
      <c r="G42" s="7">
        <f>G43</f>
        <v>4447341.6320099998</v>
      </c>
      <c r="H42" s="9">
        <f t="shared" si="2"/>
        <v>16.991600729374674</v>
      </c>
      <c r="I42" s="9">
        <f t="shared" si="3"/>
        <v>2.6844184437752796</v>
      </c>
      <c r="J42" s="7">
        <f>J43</f>
        <v>5527258.2482500002</v>
      </c>
      <c r="K42" s="7">
        <f>K43</f>
        <v>6573619.0776699996</v>
      </c>
      <c r="L42" s="9">
        <f t="shared" si="4"/>
        <v>18.93091985979288</v>
      </c>
      <c r="M42" s="9">
        <f t="shared" si="5"/>
        <v>2.6211603466061684</v>
      </c>
    </row>
    <row r="43" spans="1:13" ht="14.25" x14ac:dyDescent="0.2">
      <c r="A43" s="10" t="s">
        <v>46</v>
      </c>
      <c r="B43" s="11">
        <v>508970.62647999998</v>
      </c>
      <c r="C43" s="11">
        <v>600683.51058</v>
      </c>
      <c r="D43" s="12">
        <f t="shared" si="0"/>
        <v>18.019288212028851</v>
      </c>
      <c r="E43" s="12">
        <f t="shared" si="1"/>
        <v>2.8146983217027821</v>
      </c>
      <c r="F43" s="11">
        <v>3801419.5927599999</v>
      </c>
      <c r="G43" s="11">
        <v>4447341.6320099998</v>
      </c>
      <c r="H43" s="12">
        <f t="shared" si="2"/>
        <v>16.991600729374674</v>
      </c>
      <c r="I43" s="12">
        <f t="shared" si="3"/>
        <v>2.6844184437752796</v>
      </c>
      <c r="J43" s="11">
        <v>5527258.2482500002</v>
      </c>
      <c r="K43" s="11">
        <v>6573619.0776699996</v>
      </c>
      <c r="L43" s="12">
        <f t="shared" si="4"/>
        <v>18.93091985979288</v>
      </c>
      <c r="M43" s="12">
        <f t="shared" si="5"/>
        <v>2.6211603466061684</v>
      </c>
    </row>
    <row r="44" spans="1:13" ht="15.75" x14ac:dyDescent="0.25">
      <c r="A44" s="8" t="s">
        <v>9</v>
      </c>
      <c r="B44" s="7">
        <f>B8+B22+B42</f>
        <v>17236883.856389996</v>
      </c>
      <c r="C44" s="7">
        <f>C8+C22+C42</f>
        <v>18697178.771629997</v>
      </c>
      <c r="D44" s="9">
        <f t="shared" si="0"/>
        <v>8.4719194455710483</v>
      </c>
      <c r="E44" s="9">
        <f t="shared" ref="E44:E46" si="6">C44/C$46*100</f>
        <v>87.611723615101482</v>
      </c>
      <c r="F44" s="14">
        <f>F8+F22+F42</f>
        <v>127877263.26573999</v>
      </c>
      <c r="G44" s="14">
        <f>G8+G22+G42</f>
        <v>149018193.38245001</v>
      </c>
      <c r="H44" s="15">
        <f t="shared" si="2"/>
        <v>16.532204065688632</v>
      </c>
      <c r="I44" s="15">
        <f t="shared" ref="I44:I46" si="7">G44/G$46*100</f>
        <v>89.947483209902572</v>
      </c>
      <c r="J44" s="14">
        <f>J8+J22+J42</f>
        <v>190004983.23029998</v>
      </c>
      <c r="K44" s="14">
        <f>K8+K22+K42</f>
        <v>227516710.10887003</v>
      </c>
      <c r="L44" s="15">
        <f t="shared" si="4"/>
        <v>19.742496349742094</v>
      </c>
      <c r="M44" s="15">
        <f t="shared" ref="M44:M46" si="8">K44/K$46*100</f>
        <v>90.719856395913695</v>
      </c>
    </row>
    <row r="45" spans="1:13" ht="30" x14ac:dyDescent="0.2">
      <c r="A45" s="18" t="s">
        <v>47</v>
      </c>
      <c r="B45" s="19">
        <f>B46-B44</f>
        <v>1624092.521610003</v>
      </c>
      <c r="C45" s="19">
        <f>C46-C44</f>
        <v>2643776.5253700018</v>
      </c>
      <c r="D45" s="20">
        <f t="shared" si="0"/>
        <v>62.784846934038029</v>
      </c>
      <c r="E45" s="20">
        <f t="shared" si="6"/>
        <v>12.388276384898525</v>
      </c>
      <c r="F45" s="19">
        <f>F46-F44</f>
        <v>12219217.00726001</v>
      </c>
      <c r="G45" s="19">
        <f>G46-G44</f>
        <v>16654250.208549976</v>
      </c>
      <c r="H45" s="21">
        <f t="shared" si="2"/>
        <v>36.295559679927983</v>
      </c>
      <c r="I45" s="20">
        <f t="shared" si="7"/>
        <v>10.052516790097435</v>
      </c>
      <c r="J45" s="19">
        <f>J46-J44</f>
        <v>17323377.919699997</v>
      </c>
      <c r="K45" s="19">
        <f>K46-K44</f>
        <v>23273711.247129947</v>
      </c>
      <c r="L45" s="21">
        <f t="shared" si="4"/>
        <v>34.348574250425386</v>
      </c>
      <c r="M45" s="20">
        <f t="shared" si="8"/>
        <v>9.2801436040863141</v>
      </c>
    </row>
    <row r="46" spans="1:13" ht="20.25" x14ac:dyDescent="0.2">
      <c r="A46" s="22" t="s">
        <v>48</v>
      </c>
      <c r="B46" s="23">
        <v>18860976.377999999</v>
      </c>
      <c r="C46" s="23">
        <v>21340955.296999998</v>
      </c>
      <c r="D46" s="24">
        <f t="shared" si="0"/>
        <v>13.148730316489452</v>
      </c>
      <c r="E46" s="25">
        <f t="shared" si="6"/>
        <v>100</v>
      </c>
      <c r="F46" s="23">
        <v>140096480.273</v>
      </c>
      <c r="G46" s="23">
        <v>165672443.59099999</v>
      </c>
      <c r="H46" s="24">
        <f t="shared" si="2"/>
        <v>18.255964224198358</v>
      </c>
      <c r="I46" s="25">
        <f t="shared" si="7"/>
        <v>100</v>
      </c>
      <c r="J46" s="23">
        <v>207328361.14999998</v>
      </c>
      <c r="K46" s="23">
        <v>250790421.35599998</v>
      </c>
      <c r="L46" s="24">
        <f t="shared" si="4"/>
        <v>20.962911183461117</v>
      </c>
      <c r="M46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2022-09-02T18:32:38Z</dcterms:modified>
</cp:coreProperties>
</file>