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Eylül 2022 HAZIRLIK\"/>
    </mc:Choice>
  </mc:AlternateContent>
  <xr:revisionPtr revIDLastSave="0" documentId="8_{4F986578-549D-476A-BFF5-FBD19EEF4EF2}" xr6:coauthVersionLast="47" xr6:coauthVersionMax="47" xr10:uidLastSave="{00000000-0000-0000-0000-000000000000}"/>
  <bookViews>
    <workbookView xWindow="-120" yWindow="-120" windowWidth="29040" windowHeight="15840" xr2:uid="{0C082C6A-E9D6-4CB5-9965-8E3B96EEC163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L43" i="1"/>
  <c r="H43" i="1"/>
  <c r="D43" i="1"/>
  <c r="K42" i="1"/>
  <c r="L42" i="1" s="1"/>
  <c r="J42" i="1"/>
  <c r="G42" i="1"/>
  <c r="F42" i="1"/>
  <c r="C42" i="1"/>
  <c r="B42" i="1"/>
  <c r="L41" i="1"/>
  <c r="H41" i="1"/>
  <c r="D41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K29" i="1"/>
  <c r="J29" i="1"/>
  <c r="G29" i="1"/>
  <c r="F29" i="1"/>
  <c r="C29" i="1"/>
  <c r="B29" i="1"/>
  <c r="D29" i="1" s="1"/>
  <c r="L28" i="1"/>
  <c r="H28" i="1"/>
  <c r="D28" i="1"/>
  <c r="K27" i="1"/>
  <c r="J27" i="1"/>
  <c r="J22" i="1" s="1"/>
  <c r="G27" i="1"/>
  <c r="H27" i="1" s="1"/>
  <c r="F27" i="1"/>
  <c r="F22" i="1" s="1"/>
  <c r="C27" i="1"/>
  <c r="D27" i="1" s="1"/>
  <c r="B27" i="1"/>
  <c r="B22" i="1" s="1"/>
  <c r="L26" i="1"/>
  <c r="H26" i="1"/>
  <c r="D26" i="1"/>
  <c r="L25" i="1"/>
  <c r="H25" i="1"/>
  <c r="D25" i="1"/>
  <c r="L24" i="1"/>
  <c r="H24" i="1"/>
  <c r="D24" i="1"/>
  <c r="K23" i="1"/>
  <c r="J23" i="1"/>
  <c r="G23" i="1"/>
  <c r="F23" i="1"/>
  <c r="C23" i="1"/>
  <c r="B23" i="1"/>
  <c r="D23" i="1" s="1"/>
  <c r="L21" i="1"/>
  <c r="H21" i="1"/>
  <c r="D21" i="1"/>
  <c r="K20" i="1"/>
  <c r="J20" i="1"/>
  <c r="L20" i="1" s="1"/>
  <c r="G20" i="1"/>
  <c r="H20" i="1" s="1"/>
  <c r="F20" i="1"/>
  <c r="F8" i="1" s="1"/>
  <c r="F44" i="1" s="1"/>
  <c r="F45" i="1" s="1"/>
  <c r="C20" i="1"/>
  <c r="D20" i="1" s="1"/>
  <c r="B20" i="1"/>
  <c r="L19" i="1"/>
  <c r="H19" i="1"/>
  <c r="D19" i="1"/>
  <c r="K18" i="1"/>
  <c r="J18" i="1"/>
  <c r="G18" i="1"/>
  <c r="F18" i="1"/>
  <c r="C18" i="1"/>
  <c r="B18" i="1"/>
  <c r="D18" i="1" s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K9" i="1"/>
  <c r="L9" i="1" s="1"/>
  <c r="J9" i="1"/>
  <c r="G9" i="1"/>
  <c r="F9" i="1"/>
  <c r="C9" i="1"/>
  <c r="B9" i="1"/>
  <c r="D9" i="1" s="1"/>
  <c r="J8" i="1"/>
  <c r="J44" i="1" l="1"/>
  <c r="J45" i="1" s="1"/>
  <c r="K22" i="1"/>
  <c r="L23" i="1"/>
  <c r="C8" i="1"/>
  <c r="C22" i="1"/>
  <c r="G8" i="1"/>
  <c r="K8" i="1"/>
  <c r="L29" i="1"/>
  <c r="D42" i="1"/>
  <c r="G22" i="1"/>
  <c r="B8" i="1"/>
  <c r="B44" i="1" s="1"/>
  <c r="B45" i="1" s="1"/>
  <c r="L18" i="1"/>
  <c r="L27" i="1"/>
  <c r="H9" i="1"/>
  <c r="H18" i="1"/>
  <c r="H23" i="1"/>
  <c r="H29" i="1"/>
  <c r="H42" i="1"/>
  <c r="L22" i="1" l="1"/>
  <c r="I8" i="1"/>
  <c r="H8" i="1"/>
  <c r="G44" i="1"/>
  <c r="D22" i="1"/>
  <c r="I22" i="1"/>
  <c r="H22" i="1"/>
  <c r="L8" i="1"/>
  <c r="K44" i="1"/>
  <c r="M8" i="1"/>
  <c r="C44" i="1"/>
  <c r="E22" i="1" s="1"/>
  <c r="D8" i="1"/>
  <c r="M44" i="1" l="1"/>
  <c r="M43" i="1"/>
  <c r="M40" i="1"/>
  <c r="M38" i="1"/>
  <c r="M36" i="1"/>
  <c r="M34" i="1"/>
  <c r="M32" i="1"/>
  <c r="M30" i="1"/>
  <c r="M26" i="1"/>
  <c r="M20" i="1"/>
  <c r="M16" i="1"/>
  <c r="L44" i="1"/>
  <c r="M35" i="1"/>
  <c r="M11" i="1"/>
  <c r="M27" i="1"/>
  <c r="M10" i="1"/>
  <c r="K45" i="1"/>
  <c r="M39" i="1"/>
  <c r="M31" i="1"/>
  <c r="M25" i="1"/>
  <c r="M21" i="1"/>
  <c r="M15" i="1"/>
  <c r="M19" i="1"/>
  <c r="M14" i="1"/>
  <c r="M37" i="1"/>
  <c r="M17" i="1"/>
  <c r="M41" i="1"/>
  <c r="M33" i="1"/>
  <c r="M28" i="1"/>
  <c r="M13" i="1"/>
  <c r="M24" i="1"/>
  <c r="M12" i="1"/>
  <c r="M18" i="1"/>
  <c r="M23" i="1"/>
  <c r="M9" i="1"/>
  <c r="M42" i="1"/>
  <c r="M29" i="1"/>
  <c r="I39" i="1"/>
  <c r="I28" i="1"/>
  <c r="I21" i="1"/>
  <c r="I15" i="1"/>
  <c r="I43" i="1"/>
  <c r="I40" i="1"/>
  <c r="I38" i="1"/>
  <c r="I36" i="1"/>
  <c r="I34" i="1"/>
  <c r="I32" i="1"/>
  <c r="I30" i="1"/>
  <c r="I26" i="1"/>
  <c r="I24" i="1"/>
  <c r="I19" i="1"/>
  <c r="I16" i="1"/>
  <c r="I14" i="1"/>
  <c r="I12" i="1"/>
  <c r="I10" i="1"/>
  <c r="H44" i="1"/>
  <c r="I35" i="1"/>
  <c r="I31" i="1"/>
  <c r="I17" i="1"/>
  <c r="I44" i="1"/>
  <c r="G45" i="1"/>
  <c r="I37" i="1"/>
  <c r="I33" i="1"/>
  <c r="I13" i="1"/>
  <c r="I41" i="1"/>
  <c r="I25" i="1"/>
  <c r="I11" i="1"/>
  <c r="I29" i="1"/>
  <c r="I27" i="1"/>
  <c r="I42" i="1"/>
  <c r="I20" i="1"/>
  <c r="I9" i="1"/>
  <c r="I18" i="1"/>
  <c r="I23" i="1"/>
  <c r="D44" i="1"/>
  <c r="C45" i="1"/>
  <c r="E41" i="1"/>
  <c r="E39" i="1"/>
  <c r="E37" i="1"/>
  <c r="E35" i="1"/>
  <c r="E33" i="1"/>
  <c r="E31" i="1"/>
  <c r="E28" i="1"/>
  <c r="E25" i="1"/>
  <c r="E21" i="1"/>
  <c r="E17" i="1"/>
  <c r="E15" i="1"/>
  <c r="E13" i="1"/>
  <c r="E11" i="1"/>
  <c r="E20" i="1"/>
  <c r="E44" i="1"/>
  <c r="E43" i="1"/>
  <c r="E40" i="1"/>
  <c r="E38" i="1"/>
  <c r="E36" i="1"/>
  <c r="E34" i="1"/>
  <c r="E32" i="1"/>
  <c r="E30" i="1"/>
  <c r="E26" i="1"/>
  <c r="E24" i="1"/>
  <c r="E19" i="1"/>
  <c r="E16" i="1"/>
  <c r="E14" i="1"/>
  <c r="E12" i="1"/>
  <c r="E10" i="1"/>
  <c r="E27" i="1"/>
  <c r="E23" i="1"/>
  <c r="E18" i="1"/>
  <c r="E29" i="1"/>
  <c r="E42" i="1"/>
  <c r="E9" i="1"/>
  <c r="E8" i="1"/>
  <c r="M22" i="1"/>
  <c r="I45" i="1" l="1"/>
  <c r="H45" i="1"/>
  <c r="M45" i="1"/>
  <c r="L45" i="1"/>
  <c r="D45" i="1"/>
  <c r="E45" i="1"/>
</calcChain>
</file>

<file path=xl/sharedStrings.xml><?xml version="1.0" encoding="utf-8"?>
<sst xmlns="http://schemas.openxmlformats.org/spreadsheetml/2006/main" count="53" uniqueCount="49">
  <si>
    <t>1 - 30 EYLÜL İHRACAT RAKAMLARI</t>
  </si>
  <si>
    <t xml:space="preserve">SEKTÖREL BAZDA İHRACAT RAKAMLARI -1.000 $ </t>
  </si>
  <si>
    <t>1 - 30 EYLÜL</t>
  </si>
  <si>
    <t>1 OCAK  -  30 EYLÜL</t>
  </si>
  <si>
    <t>SON 12 AYLIK</t>
  </si>
  <si>
    <t>SEKTÖRLER</t>
  </si>
  <si>
    <t>Değişim    ('22/'21)</t>
  </si>
  <si>
    <t xml:space="preserve"> Pay(22)  (%)</t>
  </si>
  <si>
    <t>2020 - 2021</t>
  </si>
  <si>
    <t>2021 - 2022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</si>
  <si>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</si>
  <si>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</si>
  <si>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</si>
  <si>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</si>
  <si>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</si>
  <si>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</si>
  <si>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</si>
  <si>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</si>
  <si>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</si>
  <si>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</si>
  <si>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</si>
  <si>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</si>
  <si>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</si>
  <si>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 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</si>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</sst>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7344304D-976A-47EF-895D-F5F862D566DC}"/>
    <cellStyle name="Normal_MAYIS_2009_İHRACAT_RAKAMLARI" xfId="1" xr:uid="{AF5B7FAF-548E-432A-AAE7-B5D55ED7A6C3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60F05A31-CA8B-49E1-8F48-F3E7605FC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3E34-6183-475C-B004-922C22A53072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1" sqref="B1:J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2021</v>
      </c>
      <c r="C7" s="11">
        <v>2022</v>
      </c>
      <c r="D7" s="12" t="s">
        <v>6</v>
      </c>
      <c r="E7" s="12" t="s">
        <v>7</v>
      </c>
      <c r="F7" s="10">
        <v>2021</v>
      </c>
      <c r="G7" s="11">
        <v>2022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2723150.8090900001</v>
      </c>
      <c r="C8" s="14">
        <f>C9+C18+C20</f>
        <v>2991763.1198200001</v>
      </c>
      <c r="D8" s="15">
        <f t="shared" ref="D8:D46" si="0">(C8-B8)/B8*100</f>
        <v>9.8640262534619847</v>
      </c>
      <c r="E8" s="15">
        <f>C8/C$44*100</f>
        <v>15.10476264056439</v>
      </c>
      <c r="F8" s="14">
        <f>F9+F18+F20</f>
        <v>20648491.056620002</v>
      </c>
      <c r="G8" s="14">
        <f>G9+G18+G20</f>
        <v>24496728.308260001</v>
      </c>
      <c r="H8" s="15">
        <f t="shared" ref="H8:H46" si="1">(G8-F8)/F8*100</f>
        <v>18.636893325947113</v>
      </c>
      <c r="I8" s="15">
        <f t="shared" ref="I8:I43" si="2">G8/G$44*100</f>
        <v>14.515006653231916</v>
      </c>
      <c r="J8" s="14">
        <f>J9+J18+J20</f>
        <v>27880396.126699995</v>
      </c>
      <c r="K8" s="14">
        <f>K9+K18+K20</f>
        <v>33555318.279650003</v>
      </c>
      <c r="L8" s="15">
        <f t="shared" ref="L8:L46" si="3">(K8-J8)/J8*100</f>
        <v>20.354524832290135</v>
      </c>
      <c r="M8" s="15">
        <f t="shared" ref="M8:M43" si="4">K8/K$44*100</f>
        <v>14.706707462274979</v>
      </c>
    </row>
    <row r="9" spans="1:13" ht="15.75" x14ac:dyDescent="0.25">
      <c r="A9" s="16" t="s">
        <v>11</v>
      </c>
      <c r="B9" s="14">
        <f>B10+B11+B12+B13+B14+B15+B16+B17</f>
        <v>1772977.6167299999</v>
      </c>
      <c r="C9" s="14">
        <f>C10+C11+C12+C13+C14+C15+C16+C17</f>
        <v>1873034.6788900001</v>
      </c>
      <c r="D9" s="15">
        <f t="shared" si="0"/>
        <v>5.6434475661650456</v>
      </c>
      <c r="E9" s="15">
        <f t="shared" ref="E9:E43" si="5">C9/C$44*100</f>
        <v>9.4565455582865035</v>
      </c>
      <c r="F9" s="14">
        <f>F10+F11+F12+F13+F14+F15+F16+F17</f>
        <v>13298165.23914</v>
      </c>
      <c r="G9" s="14">
        <f>G10+G11+G12+G13+G14+G15+G16+G17</f>
        <v>15224762.05748</v>
      </c>
      <c r="H9" s="15">
        <f t="shared" si="1"/>
        <v>14.487688968321121</v>
      </c>
      <c r="I9" s="15">
        <f t="shared" si="2"/>
        <v>9.0211035440059444</v>
      </c>
      <c r="J9" s="14">
        <f>J10+J11+J12+J13+J14+J15+J16+J17</f>
        <v>18190615.011089996</v>
      </c>
      <c r="K9" s="14">
        <f>K10+K11+K12+K13+K14+K15+K16+K17</f>
        <v>21245136.948309999</v>
      </c>
      <c r="L9" s="15">
        <f t="shared" si="3"/>
        <v>16.791746377776668</v>
      </c>
      <c r="M9" s="15">
        <f t="shared" si="4"/>
        <v>9.3113708977766105</v>
      </c>
    </row>
    <row r="10" spans="1:13" ht="14.25" x14ac:dyDescent="0.2">
      <c r="A10" s="17" t="s">
        <v>12</v>
      </c>
      <c r="B10" s="18">
        <v>840003.30015999998</v>
      </c>
      <c r="C10" s="18">
        <v>1012636.2644400001</v>
      </c>
      <c r="D10" s="19">
        <f t="shared" si="0"/>
        <v>20.55146262486323</v>
      </c>
      <c r="E10" s="19">
        <f t="shared" si="5"/>
        <v>5.1125807101045684</v>
      </c>
      <c r="F10" s="18">
        <v>6404203.9223199999</v>
      </c>
      <c r="G10" s="18">
        <v>8254243.9544099998</v>
      </c>
      <c r="H10" s="19">
        <f t="shared" si="1"/>
        <v>28.887900112646641</v>
      </c>
      <c r="I10" s="19">
        <f t="shared" si="2"/>
        <v>4.8908737692641937</v>
      </c>
      <c r="J10" s="18">
        <v>8447918.7724699993</v>
      </c>
      <c r="K10" s="18">
        <v>10996868.65339</v>
      </c>
      <c r="L10" s="19">
        <f t="shared" si="3"/>
        <v>30.172518812876074</v>
      </c>
      <c r="M10" s="19">
        <f t="shared" si="4"/>
        <v>4.8197346524515048</v>
      </c>
    </row>
    <row r="11" spans="1:13" ht="14.25" x14ac:dyDescent="0.2">
      <c r="A11" s="17" t="s">
        <v>13</v>
      </c>
      <c r="B11" s="18">
        <v>229150.72443999999</v>
      </c>
      <c r="C11" s="18">
        <v>178871.32261</v>
      </c>
      <c r="D11" s="19">
        <f t="shared" si="0"/>
        <v>-21.941629009846299</v>
      </c>
      <c r="E11" s="19">
        <f t="shared" si="5"/>
        <v>0.90308248448173378</v>
      </c>
      <c r="F11" s="18">
        <v>2014437.5867900001</v>
      </c>
      <c r="G11" s="18">
        <v>1944830.3052999999</v>
      </c>
      <c r="H11" s="19">
        <f t="shared" si="1"/>
        <v>-3.455420110628455</v>
      </c>
      <c r="I11" s="19">
        <f t="shared" si="2"/>
        <v>1.1523671433020712</v>
      </c>
      <c r="J11" s="18">
        <v>3053970.1901500002</v>
      </c>
      <c r="K11" s="18">
        <v>3010765.0642900001</v>
      </c>
      <c r="L11" s="19">
        <f t="shared" si="3"/>
        <v>-1.4147199602455172</v>
      </c>
      <c r="M11" s="19">
        <f t="shared" si="4"/>
        <v>1.3195655207062573</v>
      </c>
    </row>
    <row r="12" spans="1:13" ht="14.25" x14ac:dyDescent="0.2">
      <c r="A12" s="17" t="s">
        <v>14</v>
      </c>
      <c r="B12" s="18">
        <v>202730.96283999999</v>
      </c>
      <c r="C12" s="18">
        <v>261861.16227</v>
      </c>
      <c r="D12" s="19">
        <f t="shared" si="0"/>
        <v>29.166832042654946</v>
      </c>
      <c r="E12" s="19">
        <f t="shared" si="5"/>
        <v>1.3220801722793614</v>
      </c>
      <c r="F12" s="18">
        <v>1469665.4597499999</v>
      </c>
      <c r="G12" s="18">
        <v>1811293.5056700001</v>
      </c>
      <c r="H12" s="19">
        <f t="shared" si="1"/>
        <v>23.24529325048664</v>
      </c>
      <c r="I12" s="19">
        <f t="shared" si="2"/>
        <v>1.0732428002187879</v>
      </c>
      <c r="J12" s="18">
        <v>1952255.0896099999</v>
      </c>
      <c r="K12" s="18">
        <v>2368438.30174</v>
      </c>
      <c r="L12" s="19">
        <f t="shared" si="3"/>
        <v>21.318075406484951</v>
      </c>
      <c r="M12" s="19">
        <f t="shared" si="4"/>
        <v>1.0380449666979243</v>
      </c>
    </row>
    <row r="13" spans="1:13" ht="14.25" x14ac:dyDescent="0.2">
      <c r="A13" s="17" t="s">
        <v>15</v>
      </c>
      <c r="B13" s="18">
        <v>159678.48045</v>
      </c>
      <c r="C13" s="18">
        <v>146898.75214</v>
      </c>
      <c r="D13" s="19">
        <f t="shared" si="0"/>
        <v>-8.0034130297236334</v>
      </c>
      <c r="E13" s="19">
        <f t="shared" si="5"/>
        <v>0.74165991570993717</v>
      </c>
      <c r="F13" s="18">
        <v>1028517.17707</v>
      </c>
      <c r="G13" s="18">
        <v>1082383.7962799999</v>
      </c>
      <c r="H13" s="19">
        <f t="shared" si="1"/>
        <v>5.2373086625012002</v>
      </c>
      <c r="I13" s="19">
        <f t="shared" si="2"/>
        <v>0.64134311352333206</v>
      </c>
      <c r="J13" s="18">
        <v>1499709.70575</v>
      </c>
      <c r="K13" s="18">
        <v>1622784.6916100001</v>
      </c>
      <c r="L13" s="19">
        <f t="shared" si="3"/>
        <v>8.2065872740651979</v>
      </c>
      <c r="M13" s="19">
        <f t="shared" si="4"/>
        <v>0.71123806768479025</v>
      </c>
    </row>
    <row r="14" spans="1:13" ht="14.25" x14ac:dyDescent="0.2">
      <c r="A14" s="17" t="s">
        <v>16</v>
      </c>
      <c r="B14" s="18">
        <v>201450.54587</v>
      </c>
      <c r="C14" s="18">
        <v>136147.59479999999</v>
      </c>
      <c r="D14" s="19">
        <f t="shared" si="0"/>
        <v>-32.416368388567832</v>
      </c>
      <c r="E14" s="19">
        <f t="shared" si="5"/>
        <v>0.68737965580024485</v>
      </c>
      <c r="F14" s="18">
        <v>1480499.77293</v>
      </c>
      <c r="G14" s="18">
        <v>1147171.3343</v>
      </c>
      <c r="H14" s="19">
        <f t="shared" si="1"/>
        <v>-22.514588973581706</v>
      </c>
      <c r="I14" s="19">
        <f t="shared" si="2"/>
        <v>0.67973156824157821</v>
      </c>
      <c r="J14" s="18">
        <v>1981469.70625</v>
      </c>
      <c r="K14" s="18">
        <v>1922652.29422</v>
      </c>
      <c r="L14" s="19">
        <f t="shared" si="3"/>
        <v>-2.9683730134493951</v>
      </c>
      <c r="M14" s="19">
        <f t="shared" si="4"/>
        <v>0.84266477841497966</v>
      </c>
    </row>
    <row r="15" spans="1:13" ht="14.25" x14ac:dyDescent="0.2">
      <c r="A15" s="17" t="s">
        <v>17</v>
      </c>
      <c r="B15" s="18">
        <v>29806.453839999998</v>
      </c>
      <c r="C15" s="18">
        <v>44443.521289999997</v>
      </c>
      <c r="D15" s="19">
        <f t="shared" si="0"/>
        <v>49.107040805898158</v>
      </c>
      <c r="E15" s="19">
        <f t="shared" si="5"/>
        <v>0.22438569268702976</v>
      </c>
      <c r="F15" s="18">
        <v>213865.60294000001</v>
      </c>
      <c r="G15" s="18">
        <v>290304.51977999997</v>
      </c>
      <c r="H15" s="19">
        <f t="shared" si="1"/>
        <v>35.741566567600351</v>
      </c>
      <c r="I15" s="19">
        <f t="shared" si="2"/>
        <v>0.17201366578610267</v>
      </c>
      <c r="J15" s="18">
        <v>291200.99254000001</v>
      </c>
      <c r="K15" s="18">
        <v>385873.65032999997</v>
      </c>
      <c r="L15" s="19">
        <f t="shared" si="3"/>
        <v>32.511104088010804</v>
      </c>
      <c r="M15" s="19">
        <f t="shared" si="4"/>
        <v>0.16912165295255513</v>
      </c>
    </row>
    <row r="16" spans="1:13" ht="14.25" x14ac:dyDescent="0.2">
      <c r="A16" s="17" t="s">
        <v>18</v>
      </c>
      <c r="B16" s="18">
        <v>100938.86161000001</v>
      </c>
      <c r="C16" s="18">
        <v>84480.331309999994</v>
      </c>
      <c r="D16" s="19">
        <f t="shared" si="0"/>
        <v>-16.305444739005722</v>
      </c>
      <c r="E16" s="19">
        <f t="shared" si="5"/>
        <v>0.42652285663263478</v>
      </c>
      <c r="F16" s="18">
        <v>570665.87185</v>
      </c>
      <c r="G16" s="18">
        <v>588476.28399999999</v>
      </c>
      <c r="H16" s="19">
        <f t="shared" si="1"/>
        <v>3.1209877843687615</v>
      </c>
      <c r="I16" s="19">
        <f t="shared" si="2"/>
        <v>0.3486888971475029</v>
      </c>
      <c r="J16" s="18">
        <v>817901.20270999998</v>
      </c>
      <c r="K16" s="18">
        <v>800403.33744000003</v>
      </c>
      <c r="L16" s="19">
        <f t="shared" si="3"/>
        <v>-2.1393617238883191</v>
      </c>
      <c r="M16" s="19">
        <f t="shared" si="4"/>
        <v>0.35080274421648033</v>
      </c>
    </row>
    <row r="17" spans="1:13" ht="14.25" x14ac:dyDescent="0.2">
      <c r="A17" s="17" t="s">
        <v>19</v>
      </c>
      <c r="B17" s="18">
        <v>9218.2875199999999</v>
      </c>
      <c r="C17" s="18">
        <v>7695.7300299999997</v>
      </c>
      <c r="D17" s="19">
        <f t="shared" si="0"/>
        <v>-16.516706456558865</v>
      </c>
      <c r="E17" s="19">
        <f t="shared" si="5"/>
        <v>3.8854070590992239E-2</v>
      </c>
      <c r="F17" s="18">
        <v>116309.84549000001</v>
      </c>
      <c r="G17" s="18">
        <v>106058.35774000001</v>
      </c>
      <c r="H17" s="19">
        <f t="shared" si="1"/>
        <v>-8.8139466670355038</v>
      </c>
      <c r="I17" s="19">
        <f t="shared" si="2"/>
        <v>6.2842586522375343E-2</v>
      </c>
      <c r="J17" s="18">
        <v>146189.35161000001</v>
      </c>
      <c r="K17" s="18">
        <v>137350.95529000001</v>
      </c>
      <c r="L17" s="19">
        <f t="shared" si="3"/>
        <v>-6.0458550658182233</v>
      </c>
      <c r="M17" s="19">
        <f t="shared" si="4"/>
        <v>6.0198514652119395E-2</v>
      </c>
    </row>
    <row r="18" spans="1:13" ht="15.75" x14ac:dyDescent="0.25">
      <c r="A18" s="16" t="s">
        <v>20</v>
      </c>
      <c r="B18" s="14">
        <f>B19</f>
        <v>299483.45898</v>
      </c>
      <c r="C18" s="14">
        <f>C19</f>
        <v>357221.49328</v>
      </c>
      <c r="D18" s="15">
        <f t="shared" si="0"/>
        <v>19.279206436525044</v>
      </c>
      <c r="E18" s="15">
        <f t="shared" si="5"/>
        <v>1.8035337859325584</v>
      </c>
      <c r="F18" s="14">
        <f>F19</f>
        <v>2380910.1943999999</v>
      </c>
      <c r="G18" s="14">
        <f>G19</f>
        <v>3051897.4131900002</v>
      </c>
      <c r="H18" s="15">
        <f t="shared" si="1"/>
        <v>28.18196252711212</v>
      </c>
      <c r="I18" s="15">
        <f t="shared" si="2"/>
        <v>1.8083358193794912</v>
      </c>
      <c r="J18" s="14">
        <f>J19</f>
        <v>3098499.1729199998</v>
      </c>
      <c r="K18" s="14">
        <f>K19</f>
        <v>4069240.59925</v>
      </c>
      <c r="L18" s="15">
        <f t="shared" si="3"/>
        <v>31.329407308351207</v>
      </c>
      <c r="M18" s="15">
        <f t="shared" si="4"/>
        <v>1.7834767826677429</v>
      </c>
    </row>
    <row r="19" spans="1:13" ht="14.25" x14ac:dyDescent="0.2">
      <c r="A19" s="17" t="s">
        <v>21</v>
      </c>
      <c r="B19" s="18">
        <v>299483.45898</v>
      </c>
      <c r="C19" s="18">
        <v>357221.49328</v>
      </c>
      <c r="D19" s="19">
        <f t="shared" si="0"/>
        <v>19.279206436525044</v>
      </c>
      <c r="E19" s="19">
        <f t="shared" si="5"/>
        <v>1.8035337859325584</v>
      </c>
      <c r="F19" s="18">
        <v>2380910.1943999999</v>
      </c>
      <c r="G19" s="18">
        <v>3051897.4131900002</v>
      </c>
      <c r="H19" s="19">
        <f t="shared" si="1"/>
        <v>28.18196252711212</v>
      </c>
      <c r="I19" s="19">
        <f t="shared" si="2"/>
        <v>1.8083358193794912</v>
      </c>
      <c r="J19" s="18">
        <v>3098499.1729199998</v>
      </c>
      <c r="K19" s="18">
        <v>4069240.59925</v>
      </c>
      <c r="L19" s="19">
        <f t="shared" si="3"/>
        <v>31.329407308351207</v>
      </c>
      <c r="M19" s="19">
        <f t="shared" si="4"/>
        <v>1.7834767826677429</v>
      </c>
    </row>
    <row r="20" spans="1:13" ht="15.75" x14ac:dyDescent="0.25">
      <c r="A20" s="16" t="s">
        <v>22</v>
      </c>
      <c r="B20" s="14">
        <f>B21</f>
        <v>650689.73337999999</v>
      </c>
      <c r="C20" s="14">
        <f>C21</f>
        <v>761506.94764999999</v>
      </c>
      <c r="D20" s="15">
        <f t="shared" si="0"/>
        <v>17.030730405774396</v>
      </c>
      <c r="E20" s="15">
        <f t="shared" si="5"/>
        <v>3.8446832963453281</v>
      </c>
      <c r="F20" s="14">
        <f>F21</f>
        <v>4969415.6230800003</v>
      </c>
      <c r="G20" s="14">
        <f>G21</f>
        <v>6220068.8375899997</v>
      </c>
      <c r="H20" s="15">
        <f t="shared" si="1"/>
        <v>25.167007740335784</v>
      </c>
      <c r="I20" s="15">
        <f t="shared" si="2"/>
        <v>3.6855672898464795</v>
      </c>
      <c r="J20" s="14">
        <f>J21</f>
        <v>6591281.9426899999</v>
      </c>
      <c r="K20" s="14">
        <f>K21</f>
        <v>8240940.7320900001</v>
      </c>
      <c r="L20" s="15">
        <f t="shared" si="3"/>
        <v>25.027889927080711</v>
      </c>
      <c r="M20" s="15">
        <f t="shared" si="4"/>
        <v>3.6118597818306251</v>
      </c>
    </row>
    <row r="21" spans="1:13" ht="14.25" x14ac:dyDescent="0.2">
      <c r="A21" s="17" t="s">
        <v>23</v>
      </c>
      <c r="B21" s="18">
        <v>650689.73337999999</v>
      </c>
      <c r="C21" s="18">
        <v>761506.94764999999</v>
      </c>
      <c r="D21" s="19">
        <f t="shared" si="0"/>
        <v>17.030730405774396</v>
      </c>
      <c r="E21" s="19">
        <f t="shared" si="5"/>
        <v>3.8446832963453281</v>
      </c>
      <c r="F21" s="18">
        <v>4969415.6230800003</v>
      </c>
      <c r="G21" s="18">
        <v>6220068.8375899997</v>
      </c>
      <c r="H21" s="19">
        <f t="shared" si="1"/>
        <v>25.167007740335784</v>
      </c>
      <c r="I21" s="19">
        <f t="shared" si="2"/>
        <v>3.6855672898464795</v>
      </c>
      <c r="J21" s="18">
        <v>6591281.9426899999</v>
      </c>
      <c r="K21" s="18">
        <v>8240940.7320900001</v>
      </c>
      <c r="L21" s="19">
        <f t="shared" si="3"/>
        <v>25.027889927080711</v>
      </c>
      <c r="M21" s="19">
        <f t="shared" si="4"/>
        <v>3.6118597818306251</v>
      </c>
    </row>
    <row r="22" spans="1:13" ht="16.5" x14ac:dyDescent="0.25">
      <c r="A22" s="13" t="s">
        <v>24</v>
      </c>
      <c r="B22" s="14">
        <f>B23+B27+B29</f>
        <v>15796306.945060002</v>
      </c>
      <c r="C22" s="14">
        <f>C23+C27+C29</f>
        <v>16273332.81151</v>
      </c>
      <c r="D22" s="15">
        <f t="shared" si="0"/>
        <v>3.0198569077513371</v>
      </c>
      <c r="E22" s="15">
        <f t="shared" si="5"/>
        <v>82.160525297054861</v>
      </c>
      <c r="F22" s="14">
        <f>F23+F27+F29</f>
        <v>121946331.80648001</v>
      </c>
      <c r="G22" s="14">
        <f>G23+G27+G29</f>
        <v>139282696.25820997</v>
      </c>
      <c r="H22" s="15">
        <f t="shared" si="1"/>
        <v>14.216388631715073</v>
      </c>
      <c r="I22" s="15">
        <f t="shared" si="2"/>
        <v>82.528949883740538</v>
      </c>
      <c r="J22" s="14">
        <f>J23+J27+J29</f>
        <v>160673626.47153002</v>
      </c>
      <c r="K22" s="14">
        <f>K23+K27+K29</f>
        <v>188075652.37969002</v>
      </c>
      <c r="L22" s="15">
        <f t="shared" si="3"/>
        <v>17.054464077223901</v>
      </c>
      <c r="M22" s="15">
        <f t="shared" si="4"/>
        <v>82.430259706464412</v>
      </c>
    </row>
    <row r="23" spans="1:13" ht="15.75" x14ac:dyDescent="0.25">
      <c r="A23" s="16" t="s">
        <v>25</v>
      </c>
      <c r="B23" s="14">
        <f>B24+B25+B26</f>
        <v>1386519.3352600001</v>
      </c>
      <c r="C23" s="14">
        <f>C24+C25+C26</f>
        <v>1392830.90812</v>
      </c>
      <c r="D23" s="15">
        <f>(C23-B23)/B23*100</f>
        <v>0.45520986974310107</v>
      </c>
      <c r="E23" s="15">
        <f t="shared" si="5"/>
        <v>7.0321009461671968</v>
      </c>
      <c r="F23" s="14">
        <f>F24+F25+F26</f>
        <v>10962395.67137</v>
      </c>
      <c r="G23" s="14">
        <f>G24+G25+G26</f>
        <v>11403600.167879999</v>
      </c>
      <c r="H23" s="15">
        <f t="shared" si="1"/>
        <v>4.024708738275824</v>
      </c>
      <c r="I23" s="15">
        <f t="shared" si="2"/>
        <v>6.7569566933459555</v>
      </c>
      <c r="J23" s="14">
        <f>J24+J25+J26</f>
        <v>14381902.173530001</v>
      </c>
      <c r="K23" s="14">
        <f>K24+K25+K26</f>
        <v>15493850.779139999</v>
      </c>
      <c r="L23" s="15">
        <f t="shared" si="3"/>
        <v>7.7315823191771385</v>
      </c>
      <c r="M23" s="15">
        <f t="shared" si="4"/>
        <v>6.7906830438602519</v>
      </c>
    </row>
    <row r="24" spans="1:13" ht="14.25" x14ac:dyDescent="0.2">
      <c r="A24" s="17" t="s">
        <v>26</v>
      </c>
      <c r="B24" s="18">
        <v>943332.54030999995</v>
      </c>
      <c r="C24" s="18">
        <v>936392.48317000002</v>
      </c>
      <c r="D24" s="19">
        <f t="shared" si="0"/>
        <v>-0.73569572165074215</v>
      </c>
      <c r="E24" s="19">
        <f t="shared" si="5"/>
        <v>4.7276424069103813</v>
      </c>
      <c r="F24" s="18">
        <v>7357405.5219999999</v>
      </c>
      <c r="G24" s="18">
        <v>7888036.5892399997</v>
      </c>
      <c r="H24" s="19">
        <f t="shared" si="1"/>
        <v>7.2122036178828939</v>
      </c>
      <c r="I24" s="19">
        <f t="shared" si="2"/>
        <v>4.6738855137299735</v>
      </c>
      <c r="J24" s="18">
        <v>9598946.0161700007</v>
      </c>
      <c r="K24" s="18">
        <v>10672700.708939999</v>
      </c>
      <c r="L24" s="19">
        <f t="shared" si="3"/>
        <v>11.186172846072834</v>
      </c>
      <c r="M24" s="19">
        <f t="shared" si="4"/>
        <v>4.6776575281059305</v>
      </c>
    </row>
    <row r="25" spans="1:13" ht="14.25" x14ac:dyDescent="0.2">
      <c r="A25" s="17" t="s">
        <v>27</v>
      </c>
      <c r="B25" s="18">
        <v>171826.17963</v>
      </c>
      <c r="C25" s="18">
        <v>210247.12651</v>
      </c>
      <c r="D25" s="19">
        <f t="shared" si="0"/>
        <v>22.360356822652591</v>
      </c>
      <c r="E25" s="19">
        <f t="shared" si="5"/>
        <v>1.0614921083676341</v>
      </c>
      <c r="F25" s="18">
        <v>1265556.5017899999</v>
      </c>
      <c r="G25" s="18">
        <v>1534175.74202</v>
      </c>
      <c r="H25" s="19">
        <f t="shared" si="1"/>
        <v>21.225385026276246</v>
      </c>
      <c r="I25" s="19">
        <f t="shared" si="2"/>
        <v>0.90904266163325231</v>
      </c>
      <c r="J25" s="18">
        <v>1610105.85411</v>
      </c>
      <c r="K25" s="18">
        <v>2000093.4034899999</v>
      </c>
      <c r="L25" s="19">
        <f t="shared" si="3"/>
        <v>24.221236658726948</v>
      </c>
      <c r="M25" s="19">
        <f t="shared" si="4"/>
        <v>0.87660585833847604</v>
      </c>
    </row>
    <row r="26" spans="1:13" ht="14.25" x14ac:dyDescent="0.2">
      <c r="A26" s="17" t="s">
        <v>28</v>
      </c>
      <c r="B26" s="18">
        <v>271360.61531999998</v>
      </c>
      <c r="C26" s="18">
        <v>246191.29844000001</v>
      </c>
      <c r="D26" s="19">
        <f t="shared" si="0"/>
        <v>-9.2752284078952432</v>
      </c>
      <c r="E26" s="19">
        <f t="shared" si="5"/>
        <v>1.2429664308891821</v>
      </c>
      <c r="F26" s="18">
        <v>2339433.6475800001</v>
      </c>
      <c r="G26" s="18">
        <v>1981387.83662</v>
      </c>
      <c r="H26" s="19">
        <f t="shared" si="1"/>
        <v>-15.304807269502021</v>
      </c>
      <c r="I26" s="19">
        <f t="shared" si="2"/>
        <v>1.1740285179827306</v>
      </c>
      <c r="J26" s="18">
        <v>3172850.3032499999</v>
      </c>
      <c r="K26" s="18">
        <v>2821056.66671</v>
      </c>
      <c r="L26" s="19">
        <f t="shared" si="3"/>
        <v>-11.087621630924478</v>
      </c>
      <c r="M26" s="19">
        <f t="shared" si="4"/>
        <v>1.2364196574158464</v>
      </c>
    </row>
    <row r="27" spans="1:13" ht="15.75" x14ac:dyDescent="0.25">
      <c r="A27" s="16" t="s">
        <v>29</v>
      </c>
      <c r="B27" s="14">
        <f>B28</f>
        <v>2277943.5573200001</v>
      </c>
      <c r="C27" s="14">
        <f>C28</f>
        <v>2920857.1619799999</v>
      </c>
      <c r="D27" s="15">
        <f t="shared" si="0"/>
        <v>28.223421190311992</v>
      </c>
      <c r="E27" s="15">
        <f t="shared" si="5"/>
        <v>14.746773849312927</v>
      </c>
      <c r="F27" s="14">
        <f>F28</f>
        <v>18221430.00553</v>
      </c>
      <c r="G27" s="14">
        <f>G28</f>
        <v>25540664.88634</v>
      </c>
      <c r="H27" s="15">
        <f t="shared" si="1"/>
        <v>40.168279210735349</v>
      </c>
      <c r="I27" s="15">
        <f t="shared" si="2"/>
        <v>15.133568698975552</v>
      </c>
      <c r="J27" s="14">
        <f>J28</f>
        <v>23376401.692329999</v>
      </c>
      <c r="K27" s="14">
        <f>K28</f>
        <v>32662874.628929999</v>
      </c>
      <c r="L27" s="15">
        <f t="shared" si="3"/>
        <v>39.725844288716914</v>
      </c>
      <c r="M27" s="15">
        <f t="shared" si="4"/>
        <v>14.3155650630785</v>
      </c>
    </row>
    <row r="28" spans="1:13" ht="14.25" x14ac:dyDescent="0.2">
      <c r="A28" s="17" t="s">
        <v>30</v>
      </c>
      <c r="B28" s="18">
        <v>2277943.5573200001</v>
      </c>
      <c r="C28" s="18">
        <v>2920857.1619799999</v>
      </c>
      <c r="D28" s="19">
        <f t="shared" si="0"/>
        <v>28.223421190311992</v>
      </c>
      <c r="E28" s="19">
        <f t="shared" si="5"/>
        <v>14.746773849312927</v>
      </c>
      <c r="F28" s="18">
        <v>18221430.00553</v>
      </c>
      <c r="G28" s="18">
        <v>25540664.88634</v>
      </c>
      <c r="H28" s="19">
        <f t="shared" si="1"/>
        <v>40.168279210735349</v>
      </c>
      <c r="I28" s="19">
        <f t="shared" si="2"/>
        <v>15.133568698975552</v>
      </c>
      <c r="J28" s="18">
        <v>23376401.692329999</v>
      </c>
      <c r="K28" s="18">
        <v>32662874.628929999</v>
      </c>
      <c r="L28" s="19">
        <f t="shared" si="3"/>
        <v>39.725844288716914</v>
      </c>
      <c r="M28" s="19">
        <f t="shared" si="4"/>
        <v>14.3155650630785</v>
      </c>
    </row>
    <row r="29" spans="1:13" ht="15.75" x14ac:dyDescent="0.25">
      <c r="A29" s="16" t="s">
        <v>31</v>
      </c>
      <c r="B29" s="14">
        <f>B30+B31+B32+B33+B34+B35+B36+B37+B38+B39+B40+B41</f>
        <v>12131844.052480001</v>
      </c>
      <c r="C29" s="14">
        <f>C30+C31+C32+C33+C34+C35+C36+C37+C38+C39+C40+C41</f>
        <v>11959644.74141</v>
      </c>
      <c r="D29" s="15">
        <f t="shared" si="0"/>
        <v>-1.4193993124631341</v>
      </c>
      <c r="E29" s="15">
        <f t="shared" si="5"/>
        <v>60.381650501574747</v>
      </c>
      <c r="F29" s="14">
        <f>F30+F31+F32+F33+F34+F35+F36+F37+F38+F39+F40+F41</f>
        <v>92762506.129580006</v>
      </c>
      <c r="G29" s="14">
        <f>G30+G31+G32+G33+G34+G35+G36+G37+G38+G39+G40+G41</f>
        <v>102338431.20398998</v>
      </c>
      <c r="H29" s="15">
        <f t="shared" si="1"/>
        <v>10.323055589974423</v>
      </c>
      <c r="I29" s="15">
        <f t="shared" si="2"/>
        <v>60.638424491419038</v>
      </c>
      <c r="J29" s="14">
        <f>J30+J31+J32+J33+J34+J35+J36+J37+J38+J39+J40+J41</f>
        <v>122915322.60567001</v>
      </c>
      <c r="K29" s="14">
        <f>K30+K31+K32+K33+K34+K35+K36+K37+K38+K39+K40+K41</f>
        <v>139918926.97162002</v>
      </c>
      <c r="L29" s="15">
        <f t="shared" si="3"/>
        <v>13.83359210673841</v>
      </c>
      <c r="M29" s="15">
        <f t="shared" si="4"/>
        <v>61.324011599525662</v>
      </c>
    </row>
    <row r="30" spans="1:13" ht="14.25" x14ac:dyDescent="0.2">
      <c r="A30" s="17" t="s">
        <v>32</v>
      </c>
      <c r="B30" s="18">
        <v>1942330.0762400001</v>
      </c>
      <c r="C30" s="18">
        <v>1928008.86677</v>
      </c>
      <c r="D30" s="19">
        <f t="shared" si="0"/>
        <v>-0.73732109929139289</v>
      </c>
      <c r="E30" s="19">
        <f t="shared" si="5"/>
        <v>9.7340983009431969</v>
      </c>
      <c r="F30" s="18">
        <v>14794973.21823</v>
      </c>
      <c r="G30" s="18">
        <v>16171563.167169999</v>
      </c>
      <c r="H30" s="19">
        <f t="shared" si="1"/>
        <v>9.3044436690415875</v>
      </c>
      <c r="I30" s="19">
        <f t="shared" si="2"/>
        <v>9.5821100683671503</v>
      </c>
      <c r="J30" s="18">
        <v>19807911.268580001</v>
      </c>
      <c r="K30" s="18">
        <v>21617713.833110001</v>
      </c>
      <c r="L30" s="19">
        <f t="shared" si="3"/>
        <v>9.1367663151882752</v>
      </c>
      <c r="M30" s="19">
        <f t="shared" si="4"/>
        <v>9.4746648116144776</v>
      </c>
    </row>
    <row r="31" spans="1:13" ht="14.25" x14ac:dyDescent="0.2">
      <c r="A31" s="17" t="s">
        <v>33</v>
      </c>
      <c r="B31" s="18">
        <v>2465093.5784800001</v>
      </c>
      <c r="C31" s="18">
        <v>2753507.9374799998</v>
      </c>
      <c r="D31" s="19">
        <f t="shared" si="0"/>
        <v>11.699935512299648</v>
      </c>
      <c r="E31" s="19">
        <f t="shared" si="5"/>
        <v>13.9018639373587</v>
      </c>
      <c r="F31" s="18">
        <v>21244153.132690001</v>
      </c>
      <c r="G31" s="18">
        <v>22325154.226780001</v>
      </c>
      <c r="H31" s="19">
        <f t="shared" si="1"/>
        <v>5.0884640462630673</v>
      </c>
      <c r="I31" s="19">
        <f t="shared" si="2"/>
        <v>13.228287388356048</v>
      </c>
      <c r="J31" s="18">
        <v>29652024.356490001</v>
      </c>
      <c r="K31" s="18">
        <v>30415584.813469999</v>
      </c>
      <c r="L31" s="19">
        <f t="shared" si="3"/>
        <v>2.5750702474816882</v>
      </c>
      <c r="M31" s="19">
        <f t="shared" si="4"/>
        <v>13.330617353046978</v>
      </c>
    </row>
    <row r="32" spans="1:13" ht="14.25" x14ac:dyDescent="0.2">
      <c r="A32" s="17" t="s">
        <v>34</v>
      </c>
      <c r="B32" s="18">
        <v>117629.91516</v>
      </c>
      <c r="C32" s="18">
        <v>199349.70816000001</v>
      </c>
      <c r="D32" s="19">
        <f t="shared" si="0"/>
        <v>69.47194758139959</v>
      </c>
      <c r="E32" s="19">
        <f t="shared" si="5"/>
        <v>1.0064734083638771</v>
      </c>
      <c r="F32" s="18">
        <v>987163.83739999996</v>
      </c>
      <c r="G32" s="18">
        <v>999150.65327000001</v>
      </c>
      <c r="H32" s="19">
        <f t="shared" si="1"/>
        <v>1.2142681301587204</v>
      </c>
      <c r="I32" s="19">
        <f t="shared" si="2"/>
        <v>0.59202511442742078</v>
      </c>
      <c r="J32" s="18">
        <v>1440310.3571599999</v>
      </c>
      <c r="K32" s="18">
        <v>1637255.6476499999</v>
      </c>
      <c r="L32" s="19">
        <f t="shared" si="3"/>
        <v>13.67380922527949</v>
      </c>
      <c r="M32" s="19">
        <f t="shared" si="4"/>
        <v>0.71758043390543158</v>
      </c>
    </row>
    <row r="33" spans="1:13" ht="14.25" x14ac:dyDescent="0.2">
      <c r="A33" s="17" t="s">
        <v>35</v>
      </c>
      <c r="B33" s="18">
        <v>1276019.17408</v>
      </c>
      <c r="C33" s="18">
        <v>1341770.3992000001</v>
      </c>
      <c r="D33" s="19">
        <f t="shared" si="0"/>
        <v>5.1528398989306883</v>
      </c>
      <c r="E33" s="19">
        <f t="shared" si="5"/>
        <v>6.774307519129624</v>
      </c>
      <c r="F33" s="18">
        <v>10348537.62466</v>
      </c>
      <c r="G33" s="18">
        <v>10959556.83062</v>
      </c>
      <c r="H33" s="19">
        <f t="shared" si="1"/>
        <v>5.9044014538244953</v>
      </c>
      <c r="I33" s="19">
        <f t="shared" si="2"/>
        <v>6.4938484156385643</v>
      </c>
      <c r="J33" s="18">
        <v>13796913.47023</v>
      </c>
      <c r="K33" s="18">
        <v>14772434.079700001</v>
      </c>
      <c r="L33" s="19">
        <f t="shared" si="3"/>
        <v>7.0705713388353821</v>
      </c>
      <c r="M33" s="19">
        <f t="shared" si="4"/>
        <v>6.4744987577020021</v>
      </c>
    </row>
    <row r="34" spans="1:13" ht="14.25" x14ac:dyDescent="0.2">
      <c r="A34" s="17" t="s">
        <v>36</v>
      </c>
      <c r="B34" s="18">
        <v>875250.93715999997</v>
      </c>
      <c r="C34" s="18">
        <v>952194.92611999996</v>
      </c>
      <c r="D34" s="19">
        <f t="shared" si="0"/>
        <v>8.7910775862367654</v>
      </c>
      <c r="E34" s="19">
        <f t="shared" si="5"/>
        <v>4.8074255115016191</v>
      </c>
      <c r="F34" s="18">
        <v>6830732.9426499996</v>
      </c>
      <c r="G34" s="18">
        <v>7484964.8525400003</v>
      </c>
      <c r="H34" s="19">
        <f t="shared" si="1"/>
        <v>9.5777702829674656</v>
      </c>
      <c r="I34" s="19">
        <f t="shared" si="2"/>
        <v>4.4350540719836289</v>
      </c>
      <c r="J34" s="18">
        <v>9091474.9036999997</v>
      </c>
      <c r="K34" s="18">
        <v>10066122.593979999</v>
      </c>
      <c r="L34" s="19">
        <f t="shared" si="3"/>
        <v>10.720457358171256</v>
      </c>
      <c r="M34" s="19">
        <f t="shared" si="4"/>
        <v>4.4118049793269476</v>
      </c>
    </row>
    <row r="35" spans="1:13" ht="14.25" x14ac:dyDescent="0.2">
      <c r="A35" s="17" t="s">
        <v>37</v>
      </c>
      <c r="B35" s="18">
        <v>1148072.5867999999</v>
      </c>
      <c r="C35" s="18">
        <v>1189691.25076</v>
      </c>
      <c r="D35" s="19">
        <f t="shared" si="0"/>
        <v>3.6250899497568283</v>
      </c>
      <c r="E35" s="19">
        <f t="shared" si="5"/>
        <v>6.0064929068873401</v>
      </c>
      <c r="F35" s="18">
        <v>8783738.4357299991</v>
      </c>
      <c r="G35" s="18">
        <v>11114639.88572</v>
      </c>
      <c r="H35" s="19">
        <f t="shared" si="1"/>
        <v>26.536553507883276</v>
      </c>
      <c r="I35" s="19">
        <f t="shared" si="2"/>
        <v>6.5857395264944181</v>
      </c>
      <c r="J35" s="18">
        <v>11165504.35018</v>
      </c>
      <c r="K35" s="18">
        <v>14689289.512499999</v>
      </c>
      <c r="L35" s="19">
        <f t="shared" si="3"/>
        <v>31.559570009600073</v>
      </c>
      <c r="M35" s="19">
        <f t="shared" si="4"/>
        <v>6.4380579522029384</v>
      </c>
    </row>
    <row r="36" spans="1:13" ht="14.25" x14ac:dyDescent="0.2">
      <c r="A36" s="17" t="s">
        <v>38</v>
      </c>
      <c r="B36" s="18">
        <v>2584385.1075400002</v>
      </c>
      <c r="C36" s="18">
        <v>1775951.4577500001</v>
      </c>
      <c r="D36" s="19">
        <f t="shared" si="0"/>
        <v>-31.281469910632797</v>
      </c>
      <c r="E36" s="19">
        <f t="shared" si="5"/>
        <v>8.9663934463140311</v>
      </c>
      <c r="F36" s="18">
        <v>15720111.317500001</v>
      </c>
      <c r="G36" s="18">
        <v>17082000.584630001</v>
      </c>
      <c r="H36" s="19">
        <f t="shared" si="1"/>
        <v>8.6633563823044497</v>
      </c>
      <c r="I36" s="19">
        <f t="shared" si="2"/>
        <v>10.121570073208991</v>
      </c>
      <c r="J36" s="18">
        <v>19396342.467009999</v>
      </c>
      <c r="K36" s="18">
        <v>23625385.21858</v>
      </c>
      <c r="L36" s="19">
        <f t="shared" si="3"/>
        <v>21.803300074552251</v>
      </c>
      <c r="M36" s="19">
        <f t="shared" si="4"/>
        <v>10.354591966541632</v>
      </c>
    </row>
    <row r="37" spans="1:13" ht="14.25" x14ac:dyDescent="0.2">
      <c r="A37" s="20" t="s">
        <v>39</v>
      </c>
      <c r="B37" s="18">
        <v>414216.20968000003</v>
      </c>
      <c r="C37" s="18">
        <v>460515.47675999999</v>
      </c>
      <c r="D37" s="19">
        <f t="shared" si="0"/>
        <v>11.177560413622672</v>
      </c>
      <c r="E37" s="19">
        <f t="shared" si="5"/>
        <v>2.3250426889360991</v>
      </c>
      <c r="F37" s="18">
        <v>3414924.6925400002</v>
      </c>
      <c r="G37" s="18">
        <v>4180454.0458</v>
      </c>
      <c r="H37" s="19">
        <f t="shared" si="1"/>
        <v>22.417166473167633</v>
      </c>
      <c r="I37" s="19">
        <f t="shared" si="2"/>
        <v>2.477037648650287</v>
      </c>
      <c r="J37" s="18">
        <v>4441581.1841200003</v>
      </c>
      <c r="K37" s="18">
        <v>5376273.3959100004</v>
      </c>
      <c r="L37" s="19">
        <f t="shared" si="3"/>
        <v>21.044132101689556</v>
      </c>
      <c r="M37" s="19">
        <f t="shared" si="4"/>
        <v>2.3563263328904642</v>
      </c>
    </row>
    <row r="38" spans="1:13" ht="14.25" x14ac:dyDescent="0.2">
      <c r="A38" s="17" t="s">
        <v>40</v>
      </c>
      <c r="B38" s="18">
        <v>507313.06409</v>
      </c>
      <c r="C38" s="18">
        <v>601384.60661000002</v>
      </c>
      <c r="D38" s="19">
        <f t="shared" si="0"/>
        <v>18.543094822275506</v>
      </c>
      <c r="E38" s="19">
        <f t="shared" si="5"/>
        <v>3.0362603504116219</v>
      </c>
      <c r="F38" s="18">
        <v>3895236.4531399999</v>
      </c>
      <c r="G38" s="18">
        <v>4171524.2758900002</v>
      </c>
      <c r="H38" s="19">
        <f t="shared" si="1"/>
        <v>7.0929666548812751</v>
      </c>
      <c r="I38" s="19">
        <f t="shared" si="2"/>
        <v>2.4717465065832966</v>
      </c>
      <c r="J38" s="18">
        <v>5206056.4801700003</v>
      </c>
      <c r="K38" s="18">
        <v>7068544.37029</v>
      </c>
      <c r="L38" s="19">
        <f t="shared" si="3"/>
        <v>35.775406917198509</v>
      </c>
      <c r="M38" s="19">
        <f t="shared" si="4"/>
        <v>3.0980190195665771</v>
      </c>
    </row>
    <row r="39" spans="1:13" ht="14.25" x14ac:dyDescent="0.2">
      <c r="A39" s="17" t="s">
        <v>41</v>
      </c>
      <c r="B39" s="18">
        <v>239695.27695999999</v>
      </c>
      <c r="C39" s="18">
        <v>166567.07931999999</v>
      </c>
      <c r="D39" s="19">
        <f>(C39-B39)/B39*100</f>
        <v>-30.508818766672459</v>
      </c>
      <c r="E39" s="19">
        <f t="shared" si="5"/>
        <v>0.84096103070220152</v>
      </c>
      <c r="F39" s="18">
        <v>2094416.0375099999</v>
      </c>
      <c r="G39" s="18">
        <v>2803318.6323799998</v>
      </c>
      <c r="H39" s="19">
        <f t="shared" si="1"/>
        <v>33.847267313365151</v>
      </c>
      <c r="I39" s="19">
        <f t="shared" si="2"/>
        <v>1.6610458379621433</v>
      </c>
      <c r="J39" s="18">
        <v>2852260.8887800002</v>
      </c>
      <c r="K39" s="18">
        <v>3919091.4842500002</v>
      </c>
      <c r="L39" s="19">
        <f t="shared" si="3"/>
        <v>37.402980900751906</v>
      </c>
      <c r="M39" s="19">
        <f t="shared" si="4"/>
        <v>1.7176690590865999</v>
      </c>
    </row>
    <row r="40" spans="1:13" ht="14.25" x14ac:dyDescent="0.2">
      <c r="A40" s="17" t="s">
        <v>42</v>
      </c>
      <c r="B40" s="18">
        <v>550044.71753000002</v>
      </c>
      <c r="C40" s="18">
        <v>579217.73621</v>
      </c>
      <c r="D40" s="19">
        <f>(C40-B40)/B40*100</f>
        <v>5.3037539949483934</v>
      </c>
      <c r="E40" s="19">
        <f t="shared" si="5"/>
        <v>2.924344633001382</v>
      </c>
      <c r="F40" s="18">
        <v>4549923.6554199997</v>
      </c>
      <c r="G40" s="18">
        <v>4946082.3790100003</v>
      </c>
      <c r="H40" s="19">
        <f t="shared" si="1"/>
        <v>8.706931227694005</v>
      </c>
      <c r="I40" s="19">
        <f t="shared" si="2"/>
        <v>2.9306941619038884</v>
      </c>
      <c r="J40" s="18">
        <v>5936641.8808500003</v>
      </c>
      <c r="K40" s="18">
        <v>6588935.0338700004</v>
      </c>
      <c r="L40" s="19">
        <f t="shared" si="3"/>
        <v>10.987577928931863</v>
      </c>
      <c r="M40" s="19">
        <f t="shared" si="4"/>
        <v>2.8878146594672001</v>
      </c>
    </row>
    <row r="41" spans="1:13" ht="14.25" x14ac:dyDescent="0.2">
      <c r="A41" s="17" t="s">
        <v>43</v>
      </c>
      <c r="B41" s="18">
        <v>11793.40876</v>
      </c>
      <c r="C41" s="18">
        <v>11485.296270000001</v>
      </c>
      <c r="D41" s="19">
        <f t="shared" si="0"/>
        <v>-2.6125821318517541</v>
      </c>
      <c r="E41" s="19">
        <f t="shared" si="5"/>
        <v>5.7986768025052447E-2</v>
      </c>
      <c r="F41" s="18">
        <v>98594.78211</v>
      </c>
      <c r="G41" s="18">
        <v>100021.67018</v>
      </c>
      <c r="H41" s="19">
        <f t="shared" si="1"/>
        <v>1.4472247308260733</v>
      </c>
      <c r="I41" s="19">
        <f t="shared" si="2"/>
        <v>5.9265677843213599E-2</v>
      </c>
      <c r="J41" s="18">
        <v>128300.9984</v>
      </c>
      <c r="K41" s="18">
        <v>142296.98830999999</v>
      </c>
      <c r="L41" s="19">
        <f t="shared" si="3"/>
        <v>10.908714729066356</v>
      </c>
      <c r="M41" s="19">
        <f t="shared" si="4"/>
        <v>6.2366274174400722E-2</v>
      </c>
    </row>
    <row r="42" spans="1:13" ht="15.75" x14ac:dyDescent="0.25">
      <c r="A42" s="16" t="s">
        <v>44</v>
      </c>
      <c r="B42" s="14">
        <f>B43</f>
        <v>582749.42501999997</v>
      </c>
      <c r="C42" s="14">
        <f>C43</f>
        <v>541657.68018000002</v>
      </c>
      <c r="D42" s="15">
        <f t="shared" si="0"/>
        <v>-7.0513574232337808</v>
      </c>
      <c r="E42" s="15">
        <f t="shared" si="5"/>
        <v>2.7347120623807566</v>
      </c>
      <c r="F42" s="14">
        <f>F43</f>
        <v>4384168.7697799997</v>
      </c>
      <c r="G42" s="14">
        <f>G43</f>
        <v>4988863.9606699999</v>
      </c>
      <c r="H42" s="15">
        <f t="shared" si="1"/>
        <v>13.792698745042706</v>
      </c>
      <c r="I42" s="15">
        <f t="shared" si="2"/>
        <v>2.9560434630275525</v>
      </c>
      <c r="J42" s="14">
        <f>J43</f>
        <v>5689927.7396600004</v>
      </c>
      <c r="K42" s="14">
        <f>K43</f>
        <v>6532391.9813099997</v>
      </c>
      <c r="L42" s="15">
        <f t="shared" si="3"/>
        <v>14.806237973425308</v>
      </c>
      <c r="M42" s="15">
        <f t="shared" si="4"/>
        <v>2.863032831260603</v>
      </c>
    </row>
    <row r="43" spans="1:13" ht="14.25" x14ac:dyDescent="0.2">
      <c r="A43" s="17" t="s">
        <v>45</v>
      </c>
      <c r="B43" s="18">
        <v>582749.42501999997</v>
      </c>
      <c r="C43" s="18">
        <v>541657.68018000002</v>
      </c>
      <c r="D43" s="19">
        <f t="shared" si="0"/>
        <v>-7.0513574232337808</v>
      </c>
      <c r="E43" s="19">
        <f t="shared" si="5"/>
        <v>2.7347120623807566</v>
      </c>
      <c r="F43" s="18">
        <v>4384168.7697799997</v>
      </c>
      <c r="G43" s="18">
        <v>4988863.9606699999</v>
      </c>
      <c r="H43" s="19">
        <f t="shared" si="1"/>
        <v>13.792698745042706</v>
      </c>
      <c r="I43" s="19">
        <f t="shared" si="2"/>
        <v>2.9560434630275525</v>
      </c>
      <c r="J43" s="18">
        <v>5689927.7396600004</v>
      </c>
      <c r="K43" s="18">
        <v>6532391.9813099997</v>
      </c>
      <c r="L43" s="19">
        <f t="shared" si="3"/>
        <v>14.806237973425308</v>
      </c>
      <c r="M43" s="19">
        <f t="shared" si="4"/>
        <v>2.863032831260603</v>
      </c>
    </row>
    <row r="44" spans="1:13" ht="15.75" x14ac:dyDescent="0.25">
      <c r="A44" s="16" t="s">
        <v>46</v>
      </c>
      <c r="B44" s="14">
        <f>B8+B22+B42</f>
        <v>19102207.179170005</v>
      </c>
      <c r="C44" s="14">
        <f>C8+C22+C42</f>
        <v>19806753.611509997</v>
      </c>
      <c r="D44" s="15">
        <f t="shared" si="0"/>
        <v>3.6882985601175178</v>
      </c>
      <c r="E44" s="15">
        <f t="shared" ref="E44:E46" si="6">C44/C$46*100</f>
        <v>87.57700332936929</v>
      </c>
      <c r="F44" s="21">
        <f>F8+F22+F42</f>
        <v>146978991.63288</v>
      </c>
      <c r="G44" s="21">
        <f>G8+G22+G42</f>
        <v>168768288.52713996</v>
      </c>
      <c r="H44" s="22">
        <f t="shared" si="1"/>
        <v>14.82476961652088</v>
      </c>
      <c r="I44" s="22">
        <f t="shared" ref="I44:I46" si="7">G44/G$46*100</f>
        <v>89.663447069920537</v>
      </c>
      <c r="J44" s="21">
        <f>J8+J22+J42</f>
        <v>194243950.33789</v>
      </c>
      <c r="K44" s="21">
        <f>K8+K22+K42</f>
        <v>228163362.64065003</v>
      </c>
      <c r="L44" s="22">
        <f t="shared" si="3"/>
        <v>17.462274754892885</v>
      </c>
      <c r="M44" s="22">
        <f t="shared" ref="M44:M46" si="8">K44/K$46*100</f>
        <v>90.316446057632334</v>
      </c>
    </row>
    <row r="45" spans="1:13" ht="30" x14ac:dyDescent="0.2">
      <c r="A45" s="23" t="s">
        <v>47</v>
      </c>
      <c r="B45" s="24">
        <f>B46-B44</f>
        <v>1613355.8998299949</v>
      </c>
      <c r="C45" s="24">
        <f>C46-C44</f>
        <v>2809632.9494900033</v>
      </c>
      <c r="D45" s="25">
        <f t="shared" si="0"/>
        <v>74.148366754419442</v>
      </c>
      <c r="E45" s="25">
        <f t="shared" si="6"/>
        <v>12.422996670630718</v>
      </c>
      <c r="F45" s="24">
        <f>F46-F44</f>
        <v>13833051.719119996</v>
      </c>
      <c r="G45" s="24">
        <f>G46-G44</f>
        <v>19455892.052860051</v>
      </c>
      <c r="H45" s="26">
        <f t="shared" si="1"/>
        <v>40.647866052348988</v>
      </c>
      <c r="I45" s="25">
        <f t="shared" si="7"/>
        <v>10.336552930079463</v>
      </c>
      <c r="J45" s="24">
        <f>J46-J44</f>
        <v>17809176.18610999</v>
      </c>
      <c r="K45" s="24">
        <f>K46-K44</f>
        <v>24463232.625349969</v>
      </c>
      <c r="L45" s="26">
        <f t="shared" si="3"/>
        <v>37.363078278880266</v>
      </c>
      <c r="M45" s="25">
        <f t="shared" si="8"/>
        <v>9.6835539423676735</v>
      </c>
    </row>
    <row r="46" spans="1:13" ht="20.25" x14ac:dyDescent="0.2">
      <c r="A46" s="27" t="s">
        <v>48</v>
      </c>
      <c r="B46" s="28">
        <v>20715563.079</v>
      </c>
      <c r="C46" s="28">
        <v>22616386.561000001</v>
      </c>
      <c r="D46" s="29">
        <f t="shared" si="0"/>
        <v>9.1758233881990083</v>
      </c>
      <c r="E46" s="30">
        <f t="shared" si="6"/>
        <v>100</v>
      </c>
      <c r="F46" s="28">
        <v>160812043.352</v>
      </c>
      <c r="G46" s="28">
        <v>188224180.58000001</v>
      </c>
      <c r="H46" s="29">
        <f t="shared" si="1"/>
        <v>17.046072331782913</v>
      </c>
      <c r="I46" s="30">
        <f t="shared" si="7"/>
        <v>100</v>
      </c>
      <c r="J46" s="28">
        <v>212053126.52399999</v>
      </c>
      <c r="K46" s="28">
        <v>252626595.266</v>
      </c>
      <c r="L46" s="29">
        <f t="shared" si="3"/>
        <v>19.133633824261462</v>
      </c>
      <c r="M46" s="30">
        <f t="shared" si="8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2022-10-04T08:07:30Z</dcterms:created>
  <dcterms:modified xsi:type="dcterms:W3CDTF">2022-10-04T08:07:48Z</dcterms:modified>
</cp:coreProperties>
</file>