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2155AB5F-D102-44E8-BE2E-CE05A7D694A4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46" i="1"/>
  <c r="L46" i="1"/>
  <c r="K45" i="1"/>
  <c r="M45" i="1" s="1"/>
  <c r="J45" i="1"/>
  <c r="L45" i="1" l="1"/>
  <c r="I39" i="1"/>
  <c r="I43" i="1"/>
  <c r="I11" i="1"/>
  <c r="I10" i="1"/>
  <c r="E12" i="1"/>
  <c r="E36" i="1"/>
  <c r="E31" i="1"/>
  <c r="E39" i="1"/>
  <c r="E30" i="1"/>
  <c r="E16" i="1"/>
  <c r="E40" i="1"/>
  <c r="E28" i="1"/>
  <c r="E21" i="1"/>
  <c r="E14" i="1"/>
  <c r="E15" i="1"/>
  <c r="E24" i="1"/>
  <c r="E32" i="1"/>
  <c r="E17" i="1"/>
  <c r="E25" i="1"/>
  <c r="E33" i="1"/>
  <c r="E41" i="1"/>
  <c r="E13" i="1"/>
  <c r="E37" i="1"/>
  <c r="E38" i="1"/>
  <c r="D46" i="1"/>
  <c r="E10" i="1"/>
  <c r="E26" i="1"/>
  <c r="E34" i="1"/>
  <c r="E46" i="1"/>
  <c r="E11" i="1"/>
  <c r="E19" i="1"/>
  <c r="E35" i="1"/>
  <c r="I35" i="1" l="1"/>
  <c r="H46" i="1"/>
  <c r="I32" i="1"/>
  <c r="I37" i="1"/>
  <c r="I34" i="1"/>
  <c r="I41" i="1"/>
  <c r="I30" i="1"/>
  <c r="I17" i="1"/>
  <c r="I14" i="1"/>
  <c r="I21" i="1"/>
  <c r="I33" i="1"/>
  <c r="I13" i="1"/>
  <c r="I36" i="1"/>
  <c r="I12" i="1"/>
  <c r="I46" i="1"/>
  <c r="I24" i="1"/>
  <c r="I31" i="1"/>
  <c r="I38" i="1"/>
  <c r="I25" i="1"/>
  <c r="I28" i="1"/>
  <c r="I40" i="1"/>
  <c r="I19" i="1"/>
  <c r="I15" i="1"/>
  <c r="I16" i="1"/>
  <c r="I26" i="1"/>
  <c r="G42" i="1" l="1"/>
  <c r="I42" i="1" s="1"/>
  <c r="F42" i="1"/>
  <c r="C42" i="1"/>
  <c r="B42" i="1"/>
  <c r="G29" i="1"/>
  <c r="F29" i="1"/>
  <c r="C29" i="1"/>
  <c r="B29" i="1"/>
  <c r="G27" i="1"/>
  <c r="F27" i="1"/>
  <c r="C27" i="1"/>
  <c r="B27" i="1"/>
  <c r="G23" i="1"/>
  <c r="I23" i="1" s="1"/>
  <c r="F23" i="1"/>
  <c r="C23" i="1"/>
  <c r="B23" i="1"/>
  <c r="G20" i="1"/>
  <c r="F20" i="1"/>
  <c r="C20" i="1"/>
  <c r="B20" i="1"/>
  <c r="G18" i="1"/>
  <c r="F18" i="1"/>
  <c r="C18" i="1"/>
  <c r="B18" i="1"/>
  <c r="G9" i="1"/>
  <c r="I9" i="1" s="1"/>
  <c r="F9" i="1"/>
  <c r="C9" i="1"/>
  <c r="E9" i="1" s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7" i="1"/>
  <c r="L26" i="1"/>
  <c r="L25" i="1"/>
  <c r="L24" i="1"/>
  <c r="L21" i="1"/>
  <c r="L20" i="1"/>
  <c r="L19" i="1"/>
  <c r="L17" i="1"/>
  <c r="L16" i="1"/>
  <c r="L15" i="1"/>
  <c r="L14" i="1"/>
  <c r="L13" i="1"/>
  <c r="L12" i="1"/>
  <c r="L11" i="1"/>
  <c r="L10" i="1"/>
  <c r="H43" i="1"/>
  <c r="D43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E27" i="1" l="1"/>
  <c r="E29" i="1"/>
  <c r="I20" i="1"/>
  <c r="D27" i="1"/>
  <c r="I29" i="1"/>
  <c r="E18" i="1"/>
  <c r="E23" i="1"/>
  <c r="E20" i="1"/>
  <c r="H42" i="1"/>
  <c r="I18" i="1"/>
  <c r="D42" i="1"/>
  <c r="E42" i="1"/>
  <c r="H27" i="1"/>
  <c r="I27" i="1"/>
  <c r="H20" i="1"/>
  <c r="D18" i="1"/>
  <c r="H18" i="1"/>
  <c r="L42" i="1"/>
  <c r="D29" i="1"/>
  <c r="H29" i="1"/>
  <c r="L29" i="1"/>
  <c r="G22" i="1"/>
  <c r="C22" i="1"/>
  <c r="D23" i="1"/>
  <c r="L23" i="1"/>
  <c r="H23" i="1"/>
  <c r="F22" i="1"/>
  <c r="B22" i="1"/>
  <c r="G8" i="1"/>
  <c r="I8" i="1" s="1"/>
  <c r="F8" i="1"/>
  <c r="H8" i="1" s="1"/>
  <c r="C8" i="1"/>
  <c r="D20" i="1"/>
  <c r="L18" i="1"/>
  <c r="B8" i="1"/>
  <c r="H9" i="1"/>
  <c r="D9" i="1"/>
  <c r="L9" i="1"/>
  <c r="E8" i="1" l="1"/>
  <c r="E22" i="1"/>
  <c r="I22" i="1"/>
  <c r="F44" i="1"/>
  <c r="F45" i="1" s="1"/>
  <c r="G44" i="1"/>
  <c r="L22" i="1"/>
  <c r="C44" i="1"/>
  <c r="H22" i="1"/>
  <c r="D22" i="1"/>
  <c r="B44" i="1"/>
  <c r="D8" i="1"/>
  <c r="L8" i="1"/>
  <c r="L44" i="1"/>
  <c r="E44" i="1" l="1"/>
  <c r="C45" i="1"/>
  <c r="B45" i="1"/>
  <c r="G45" i="1"/>
  <c r="I44" i="1"/>
  <c r="H44" i="1"/>
  <c r="D44" i="1"/>
  <c r="E45" i="1" l="1"/>
  <c r="D45" i="1"/>
  <c r="I45" i="1"/>
  <c r="H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<sst xmlns="http://schemas.openxmlformats.org/spreadsheetml/2006/main" count="53" uniqueCount="49">
  <si>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</si>
  <si>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</si>
  <si>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</si>
  <si>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</si>
  <si>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</si>
  <si>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</si>
  <si>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</si>
  <si>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</si>
  <si>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</si>
  <si>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</si>
  <si>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</si>
  <si>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</si>
  <si>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('22/'21)</t>
  </si>
  <si>
    <t xml:space="preserve"> Pay(22)  (%)</t>
  </si>
  <si>
    <t xml:space="preserve">SEKTÖREL BAZDA İHRACAT RAKAMLARI -1.000 $ </t>
  </si>
  <si>
    <t>2020 - 2021</t>
  </si>
  <si>
    <t>2021 - 2022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</si>
  <si>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</si>
  <si>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</si>
  <si>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</si>
  <si>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</si>
  <si>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</si>
  <si>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</si>
  <si>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</si>
  <si>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</si>
  <si>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</si>
  <si>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</si>
  <si>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</si>
  <si>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</si>
  <si>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</si>
  <si>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</si>
  <si>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</si>
  <si>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</si>
  <si>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</si>
  <si>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</si>
  <si>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</si>
  <si>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</si>
  <si>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</si>
  <si>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</si>
  <si>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</si>
  <si>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</si>
  <si>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</si>
  <si>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</si>
  <si>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</si>
  <si>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</si>
  <si>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</si>
  <si>
    <t>1 - 31 ARALIK İHRACAT RAKAMLARI</t>
  </si>
  <si>
    <t>1 - 31 ARALIK</t>
  </si>
  <si>
    <t>1 OCAK  -  31 ARALIK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</si>
</sst>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22" xfId="1" applyFont="1" applyBorder="1" applyAlignment="1">
      <alignment horizontal="center" vertic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F7" sqref="F7"/>
    </sheetView>
  </sheetViews>
  <sheetFormatPr defaultColWidth="9.140625" defaultRowHeight="12.75" x14ac:dyDescent="0.2"/>
  <cols>
    <col min="1" max="1" width="50.7109375" style="1" customWidth="1"/>
    <col min="2" max="3" width="18.7109375" style="1" customWidth="1"/>
    <col min="4" max="5" width="10.7109375" style="1" customWidth="1"/>
    <col min="6" max="7" width="18.7109375" style="1" customWidth="1"/>
    <col min="8" max="9" width="10.7109375" style="1" customWidth="1"/>
    <col min="10" max="11" width="18.7109375" style="1" customWidth="1"/>
    <col min="12" max="13" width="10.7109375" style="1" customWidth="1"/>
    <col min="14" max="16384" width="9.140625" style="1"/>
  </cols>
  <sheetData>
    <row r="1" spans="1:13" ht="26.25" customHeight="1" x14ac:dyDescent="0.2">
      <c r="B1" s="29" t="s">
        <v>46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2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26.25" x14ac:dyDescent="0.2">
      <c r="A5" s="26" t="s">
        <v>14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</row>
    <row r="6" spans="1:13" ht="18" x14ac:dyDescent="0.2">
      <c r="A6" s="2"/>
      <c r="B6" s="25" t="s">
        <v>47</v>
      </c>
      <c r="C6" s="25"/>
      <c r="D6" s="25"/>
      <c r="E6" s="25"/>
      <c r="F6" s="25" t="s">
        <v>48</v>
      </c>
      <c r="G6" s="25"/>
      <c r="H6" s="25"/>
      <c r="I6" s="25"/>
      <c r="J6" s="25" t="s">
        <v>10</v>
      </c>
      <c r="K6" s="25"/>
      <c r="L6" s="25"/>
      <c r="M6" s="25"/>
    </row>
    <row r="7" spans="1:13" ht="30" x14ac:dyDescent="0.25">
      <c r="A7" s="3" t="s">
        <v>0</v>
      </c>
      <c r="B7" s="4">
        <v>2021</v>
      </c>
      <c r="C7" s="5">
        <v>2022</v>
      </c>
      <c r="D7" s="6" t="s">
        <v>12</v>
      </c>
      <c r="E7" s="6" t="s">
        <v>13</v>
      </c>
      <c r="F7" s="4">
        <v>2021</v>
      </c>
      <c r="G7" s="5">
        <v>2022</v>
      </c>
      <c r="H7" s="6" t="s">
        <v>12</v>
      </c>
      <c r="I7" s="6" t="s">
        <v>13</v>
      </c>
      <c r="J7" s="4" t="s">
        <v>15</v>
      </c>
      <c r="K7" s="4" t="s">
        <v>16</v>
      </c>
      <c r="L7" s="6" t="s">
        <v>12</v>
      </c>
      <c r="M7" s="6" t="s">
        <v>13</v>
      </c>
    </row>
    <row r="8" spans="1:13" ht="16.5" x14ac:dyDescent="0.25">
      <c r="A8" s="16" t="s">
        <v>1</v>
      </c>
      <c r="B8" s="7">
        <f>B9+B18+B20</f>
        <v>3209086.27605</v>
      </c>
      <c r="C8" s="7">
        <f>C9+C18+C20</f>
        <v>3435761.4070800003</v>
      </c>
      <c r="D8" s="9">
        <f t="shared" ref="D8:D46" si="0">(C8-B8)/B8*100</f>
        <v>7.063541193071635</v>
      </c>
      <c r="E8" s="9">
        <f t="shared" ref="E8:E44" si="1">C8/C$46*100</f>
        <v>14.993816983593424</v>
      </c>
      <c r="F8" s="7">
        <f>F9+F18+F20</f>
        <v>29705557.924020004</v>
      </c>
      <c r="G8" s="7">
        <f>G9+G18+G20</f>
        <v>34246491.991909996</v>
      </c>
      <c r="H8" s="9">
        <f t="shared" ref="H8:H46" si="2">(G8-F8)/F8*100</f>
        <v>15.286479653082626</v>
      </c>
      <c r="I8" s="9">
        <f t="shared" ref="I8:I45" si="3">G8/G$46*100</f>
        <v>13.471757461120301</v>
      </c>
      <c r="J8" s="7">
        <v>29705557.924020004</v>
      </c>
      <c r="K8" s="7">
        <v>34246491.991909996</v>
      </c>
      <c r="L8" s="9">
        <f t="shared" ref="L8:L46" si="4">(K8-J8)/J8*100</f>
        <v>15.286479653082626</v>
      </c>
      <c r="M8" s="9">
        <f t="shared" ref="M8:M45" si="5">K8/K$46*100</f>
        <v>13.471757461120301</v>
      </c>
    </row>
    <row r="9" spans="1:13" ht="15.75" x14ac:dyDescent="0.25">
      <c r="A9" s="8" t="s">
        <v>2</v>
      </c>
      <c r="B9" s="7">
        <f>B10+B11+B12+B13+B14+B15+B16+B17</f>
        <v>2089077.63687</v>
      </c>
      <c r="C9" s="7">
        <f>C10+C11+C12+C13+C14+C15+C16+C17</f>
        <v>2325025.8610900003</v>
      </c>
      <c r="D9" s="9">
        <f t="shared" si="0"/>
        <v>11.294373174829159</v>
      </c>
      <c r="E9" s="9">
        <f t="shared" si="1"/>
        <v>10.146517209101839</v>
      </c>
      <c r="F9" s="7">
        <f>F10+F11+F12+F13+F14+F15+F16+F17</f>
        <v>19318140.385930002</v>
      </c>
      <c r="G9" s="7">
        <f>G10+G11+G12+G13+G14+G15+G16+G17</f>
        <v>21739679.76204</v>
      </c>
      <c r="H9" s="9">
        <f t="shared" si="2"/>
        <v>12.535054242972995</v>
      </c>
      <c r="I9" s="9">
        <f t="shared" si="3"/>
        <v>8.5518742505309184</v>
      </c>
      <c r="J9" s="7">
        <v>19318140.385930002</v>
      </c>
      <c r="K9" s="7">
        <v>21739679.76204</v>
      </c>
      <c r="L9" s="9">
        <f t="shared" si="4"/>
        <v>12.535054242972995</v>
      </c>
      <c r="M9" s="9">
        <f t="shared" si="5"/>
        <v>8.5518742505309184</v>
      </c>
    </row>
    <row r="10" spans="1:13" ht="14.25" x14ac:dyDescent="0.2">
      <c r="A10" s="10" t="s">
        <v>17</v>
      </c>
      <c r="B10" s="11">
        <v>948837.25242000003</v>
      </c>
      <c r="C10" s="11">
        <v>1124775.4617300001</v>
      </c>
      <c r="D10" s="12">
        <f t="shared" si="0"/>
        <v>18.542506511129428</v>
      </c>
      <c r="E10" s="12">
        <f t="shared" si="1"/>
        <v>4.9085705969173912</v>
      </c>
      <c r="F10" s="11">
        <v>9146823.2213000003</v>
      </c>
      <c r="G10" s="11">
        <v>11473747.92821</v>
      </c>
      <c r="H10" s="12">
        <f t="shared" si="2"/>
        <v>25.439703497180773</v>
      </c>
      <c r="I10" s="12">
        <f t="shared" si="3"/>
        <v>4.513500223479558</v>
      </c>
      <c r="J10" s="11">
        <v>9146823.2213000003</v>
      </c>
      <c r="K10" s="11">
        <v>11473747.92821</v>
      </c>
      <c r="L10" s="12">
        <f t="shared" si="4"/>
        <v>25.439703497180773</v>
      </c>
      <c r="M10" s="12">
        <f t="shared" si="5"/>
        <v>4.513500223479558</v>
      </c>
    </row>
    <row r="11" spans="1:13" ht="14.25" x14ac:dyDescent="0.2">
      <c r="A11" s="10" t="s">
        <v>18</v>
      </c>
      <c r="B11" s="11">
        <v>409189.45477000001</v>
      </c>
      <c r="C11" s="11">
        <v>416159.5183</v>
      </c>
      <c r="D11" s="12">
        <f t="shared" si="0"/>
        <v>1.7033829803648692</v>
      </c>
      <c r="E11" s="12">
        <f t="shared" si="1"/>
        <v>1.8161388158421987</v>
      </c>
      <c r="F11" s="11">
        <v>3080372.3457800001</v>
      </c>
      <c r="G11" s="11">
        <v>2953661.68603</v>
      </c>
      <c r="H11" s="12">
        <f t="shared" si="2"/>
        <v>-4.1134851740760876</v>
      </c>
      <c r="I11" s="12">
        <f t="shared" si="3"/>
        <v>1.1619004324822408</v>
      </c>
      <c r="J11" s="11">
        <v>3080372.3457800001</v>
      </c>
      <c r="K11" s="11">
        <v>2953661.68603</v>
      </c>
      <c r="L11" s="12">
        <f t="shared" si="4"/>
        <v>-4.1134851740760876</v>
      </c>
      <c r="M11" s="12">
        <f t="shared" si="5"/>
        <v>1.1619004324822408</v>
      </c>
    </row>
    <row r="12" spans="1:13" ht="14.25" x14ac:dyDescent="0.2">
      <c r="A12" s="10" t="s">
        <v>19</v>
      </c>
      <c r="B12" s="11">
        <v>184486.58335</v>
      </c>
      <c r="C12" s="11">
        <v>237238.50618999999</v>
      </c>
      <c r="D12" s="12">
        <f t="shared" si="0"/>
        <v>28.593907417062038</v>
      </c>
      <c r="E12" s="12">
        <f t="shared" si="1"/>
        <v>1.0353194887002029</v>
      </c>
      <c r="F12" s="11">
        <v>2026778.1747999999</v>
      </c>
      <c r="G12" s="11">
        <v>2525538.89977</v>
      </c>
      <c r="H12" s="12">
        <f t="shared" si="2"/>
        <v>24.608550218832765</v>
      </c>
      <c r="I12" s="12">
        <f t="shared" si="3"/>
        <v>0.9934870854615816</v>
      </c>
      <c r="J12" s="11">
        <v>2026778.1747999999</v>
      </c>
      <c r="K12" s="11">
        <v>2525538.89977</v>
      </c>
      <c r="L12" s="12">
        <f t="shared" si="4"/>
        <v>24.608550218832765</v>
      </c>
      <c r="M12" s="12">
        <f t="shared" si="5"/>
        <v>0.9934870854615816</v>
      </c>
    </row>
    <row r="13" spans="1:13" ht="14.25" x14ac:dyDescent="0.2">
      <c r="A13" s="10" t="s">
        <v>20</v>
      </c>
      <c r="B13" s="11">
        <v>169857.97201</v>
      </c>
      <c r="C13" s="11">
        <v>146438.92973</v>
      </c>
      <c r="D13" s="12">
        <f t="shared" si="0"/>
        <v>-13.787426049465168</v>
      </c>
      <c r="E13" s="12">
        <f t="shared" si="1"/>
        <v>0.63906606178191827</v>
      </c>
      <c r="F13" s="11">
        <v>1568815.7886900001</v>
      </c>
      <c r="G13" s="11">
        <v>1573463.6964199999</v>
      </c>
      <c r="H13" s="12">
        <f t="shared" si="2"/>
        <v>0.29626854621860854</v>
      </c>
      <c r="I13" s="12">
        <f t="shared" si="3"/>
        <v>0.61896328818307811</v>
      </c>
      <c r="J13" s="11">
        <v>1568815.7886900001</v>
      </c>
      <c r="K13" s="11">
        <v>1573463.6964199999</v>
      </c>
      <c r="L13" s="12">
        <f t="shared" si="4"/>
        <v>0.29626854621860854</v>
      </c>
      <c r="M13" s="12">
        <f t="shared" si="5"/>
        <v>0.61896328818307811</v>
      </c>
    </row>
    <row r="14" spans="1:13" ht="14.25" x14ac:dyDescent="0.2">
      <c r="A14" s="10" t="s">
        <v>21</v>
      </c>
      <c r="B14" s="11">
        <v>247053.08914</v>
      </c>
      <c r="C14" s="11">
        <v>204363.84375</v>
      </c>
      <c r="D14" s="12">
        <f t="shared" si="0"/>
        <v>-17.279381342124754</v>
      </c>
      <c r="E14" s="12">
        <f t="shared" si="1"/>
        <v>0.89185298633859245</v>
      </c>
      <c r="F14" s="11">
        <v>2255835.7609100002</v>
      </c>
      <c r="G14" s="11">
        <v>1751055.1832000001</v>
      </c>
      <c r="H14" s="12">
        <f t="shared" si="2"/>
        <v>-22.376654650885243</v>
      </c>
      <c r="I14" s="12">
        <f t="shared" si="3"/>
        <v>0.68882356577370218</v>
      </c>
      <c r="J14" s="11">
        <v>2255835.7609100002</v>
      </c>
      <c r="K14" s="11">
        <v>1751055.1832000001</v>
      </c>
      <c r="L14" s="12">
        <f t="shared" si="4"/>
        <v>-22.376654650885243</v>
      </c>
      <c r="M14" s="12">
        <f t="shared" si="5"/>
        <v>0.68882356577370218</v>
      </c>
    </row>
    <row r="15" spans="1:13" ht="14.25" x14ac:dyDescent="0.2">
      <c r="A15" s="10" t="s">
        <v>22</v>
      </c>
      <c r="B15" s="11">
        <v>39583.996249999997</v>
      </c>
      <c r="C15" s="11">
        <v>103612.99815</v>
      </c>
      <c r="D15" s="12">
        <f t="shared" si="0"/>
        <v>161.75476951749158</v>
      </c>
      <c r="E15" s="12">
        <f t="shared" si="1"/>
        <v>0.45217177426265043</v>
      </c>
      <c r="F15" s="11">
        <v>309434.73349000001</v>
      </c>
      <c r="G15" s="11">
        <v>495838.06073000003</v>
      </c>
      <c r="H15" s="12">
        <f t="shared" si="2"/>
        <v>60.239949516211631</v>
      </c>
      <c r="I15" s="12">
        <f t="shared" si="3"/>
        <v>0.195050929471105</v>
      </c>
      <c r="J15" s="11">
        <v>309434.73349000001</v>
      </c>
      <c r="K15" s="11">
        <v>495838.06073000003</v>
      </c>
      <c r="L15" s="12">
        <f t="shared" si="4"/>
        <v>60.239949516211631</v>
      </c>
      <c r="M15" s="12">
        <f t="shared" si="5"/>
        <v>0.195050929471105</v>
      </c>
    </row>
    <row r="16" spans="1:13" ht="14.25" x14ac:dyDescent="0.2">
      <c r="A16" s="10" t="s">
        <v>23</v>
      </c>
      <c r="B16" s="11">
        <v>77389.950119999994</v>
      </c>
      <c r="C16" s="11">
        <v>79483.835579999999</v>
      </c>
      <c r="D16" s="12">
        <f t="shared" si="0"/>
        <v>2.7056296802792215</v>
      </c>
      <c r="E16" s="12">
        <f t="shared" si="1"/>
        <v>0.34687102584734325</v>
      </c>
      <c r="F16" s="11">
        <v>782477.91792000004</v>
      </c>
      <c r="G16" s="11">
        <v>829173.77164000005</v>
      </c>
      <c r="H16" s="12">
        <f t="shared" si="2"/>
        <v>5.9676896498405929</v>
      </c>
      <c r="I16" s="12">
        <f t="shared" si="3"/>
        <v>0.32617728984607264</v>
      </c>
      <c r="J16" s="11">
        <v>782477.91792000004</v>
      </c>
      <c r="K16" s="11">
        <v>829173.77164000005</v>
      </c>
      <c r="L16" s="12">
        <f t="shared" si="4"/>
        <v>5.9676896498405929</v>
      </c>
      <c r="M16" s="12">
        <f t="shared" si="5"/>
        <v>0.32617728984607264</v>
      </c>
    </row>
    <row r="17" spans="1:13" ht="14.25" x14ac:dyDescent="0.2">
      <c r="A17" s="10" t="s">
        <v>24</v>
      </c>
      <c r="B17" s="11">
        <v>12679.338809999999</v>
      </c>
      <c r="C17" s="11">
        <v>12952.76766</v>
      </c>
      <c r="D17" s="12">
        <f t="shared" si="0"/>
        <v>2.1564913919986988</v>
      </c>
      <c r="E17" s="12">
        <f t="shared" si="1"/>
        <v>5.6526459411541302E-2</v>
      </c>
      <c r="F17" s="11">
        <v>147602.44304000001</v>
      </c>
      <c r="G17" s="11">
        <v>137200.53604000001</v>
      </c>
      <c r="H17" s="12">
        <f t="shared" si="2"/>
        <v>-7.0472458217924663</v>
      </c>
      <c r="I17" s="12">
        <f t="shared" si="3"/>
        <v>5.3971435833579808E-2</v>
      </c>
      <c r="J17" s="11">
        <v>147602.44304000001</v>
      </c>
      <c r="K17" s="11">
        <v>137200.53604000001</v>
      </c>
      <c r="L17" s="12">
        <f t="shared" si="4"/>
        <v>-7.0472458217924663</v>
      </c>
      <c r="M17" s="12">
        <f t="shared" si="5"/>
        <v>5.3971435833579808E-2</v>
      </c>
    </row>
    <row r="18" spans="1:13" ht="15.75" x14ac:dyDescent="0.25">
      <c r="A18" s="8" t="s">
        <v>3</v>
      </c>
      <c r="B18" s="7">
        <f>B19</f>
        <v>407113.88834</v>
      </c>
      <c r="C18" s="7">
        <f>C19</f>
        <v>352772.72990999999</v>
      </c>
      <c r="D18" s="9">
        <f t="shared" si="0"/>
        <v>-13.347900915779407</v>
      </c>
      <c r="E18" s="9">
        <f t="shared" si="1"/>
        <v>1.5395160263961869</v>
      </c>
      <c r="F18" s="7">
        <f>F19</f>
        <v>3398253.3804600001</v>
      </c>
      <c r="G18" s="7">
        <f>G19</f>
        <v>4066045.8549000002</v>
      </c>
      <c r="H18" s="9">
        <f t="shared" si="2"/>
        <v>19.651050103556585</v>
      </c>
      <c r="I18" s="9">
        <f t="shared" si="3"/>
        <v>1.5994859735106941</v>
      </c>
      <c r="J18" s="7">
        <v>3398253.3804600001</v>
      </c>
      <c r="K18" s="7">
        <v>4066045.8549000002</v>
      </c>
      <c r="L18" s="9">
        <f t="shared" si="4"/>
        <v>19.651050103556585</v>
      </c>
      <c r="M18" s="9">
        <f t="shared" si="5"/>
        <v>1.5994859735106941</v>
      </c>
    </row>
    <row r="19" spans="1:13" ht="14.25" x14ac:dyDescent="0.2">
      <c r="A19" s="10" t="s">
        <v>25</v>
      </c>
      <c r="B19" s="11">
        <v>407113.88834</v>
      </c>
      <c r="C19" s="11">
        <v>352772.72990999999</v>
      </c>
      <c r="D19" s="12">
        <f t="shared" si="0"/>
        <v>-13.347900915779407</v>
      </c>
      <c r="E19" s="12">
        <f t="shared" si="1"/>
        <v>1.5395160263961869</v>
      </c>
      <c r="F19" s="11">
        <v>3398253.3804600001</v>
      </c>
      <c r="G19" s="11">
        <v>4066045.8549000002</v>
      </c>
      <c r="H19" s="12">
        <f t="shared" si="2"/>
        <v>19.651050103556585</v>
      </c>
      <c r="I19" s="12">
        <f t="shared" si="3"/>
        <v>1.5994859735106941</v>
      </c>
      <c r="J19" s="11">
        <v>3398253.3804600001</v>
      </c>
      <c r="K19" s="11">
        <v>4066045.8549000002</v>
      </c>
      <c r="L19" s="12">
        <f t="shared" si="4"/>
        <v>19.651050103556585</v>
      </c>
      <c r="M19" s="12">
        <f t="shared" si="5"/>
        <v>1.5994859735106941</v>
      </c>
    </row>
    <row r="20" spans="1:13" ht="15.75" x14ac:dyDescent="0.25">
      <c r="A20" s="8" t="s">
        <v>11</v>
      </c>
      <c r="B20" s="7">
        <f>B21</f>
        <v>712894.75083999999</v>
      </c>
      <c r="C20" s="7">
        <f>C21</f>
        <v>757962.81608000002</v>
      </c>
      <c r="D20" s="9">
        <f t="shared" si="0"/>
        <v>6.3218399612139899</v>
      </c>
      <c r="E20" s="9">
        <f t="shared" si="1"/>
        <v>3.3077837480953982</v>
      </c>
      <c r="F20" s="7">
        <f>F21</f>
        <v>6989164.1576300003</v>
      </c>
      <c r="G20" s="7">
        <f>G21</f>
        <v>8440766.3749700002</v>
      </c>
      <c r="H20" s="9">
        <f t="shared" si="2"/>
        <v>20.769324980803326</v>
      </c>
      <c r="I20" s="9">
        <f t="shared" si="3"/>
        <v>3.3203972370786907</v>
      </c>
      <c r="J20" s="7">
        <v>6989164.1576300003</v>
      </c>
      <c r="K20" s="7">
        <v>8440766.3749700002</v>
      </c>
      <c r="L20" s="9">
        <f t="shared" si="4"/>
        <v>20.769324980803326</v>
      </c>
      <c r="M20" s="9">
        <f t="shared" si="5"/>
        <v>3.3203972370786907</v>
      </c>
    </row>
    <row r="21" spans="1:13" ht="14.25" x14ac:dyDescent="0.2">
      <c r="A21" s="10" t="s">
        <v>26</v>
      </c>
      <c r="B21" s="11">
        <v>712894.75083999999</v>
      </c>
      <c r="C21" s="11">
        <v>757962.81608000002</v>
      </c>
      <c r="D21" s="12">
        <f t="shared" si="0"/>
        <v>6.3218399612139899</v>
      </c>
      <c r="E21" s="12">
        <f t="shared" si="1"/>
        <v>3.3077837480953982</v>
      </c>
      <c r="F21" s="11">
        <v>6989164.1576300003</v>
      </c>
      <c r="G21" s="11">
        <v>8440766.3749700002</v>
      </c>
      <c r="H21" s="12">
        <f t="shared" si="2"/>
        <v>20.769324980803326</v>
      </c>
      <c r="I21" s="12">
        <f t="shared" si="3"/>
        <v>3.3203972370786907</v>
      </c>
      <c r="J21" s="11">
        <v>6989164.1576300003</v>
      </c>
      <c r="K21" s="11">
        <v>8440766.3749700002</v>
      </c>
      <c r="L21" s="12">
        <f t="shared" si="4"/>
        <v>20.769324980803326</v>
      </c>
      <c r="M21" s="12">
        <f t="shared" si="5"/>
        <v>3.3203972370786907</v>
      </c>
    </row>
    <row r="22" spans="1:13" ht="16.5" x14ac:dyDescent="0.25">
      <c r="A22" s="16" t="s">
        <v>4</v>
      </c>
      <c r="B22" s="7">
        <f>B23+B27+B29</f>
        <v>16908173.975439999</v>
      </c>
      <c r="C22" s="7">
        <f>C23+C27+C29</f>
        <v>16193991.472819999</v>
      </c>
      <c r="D22" s="9">
        <f t="shared" si="0"/>
        <v>-4.2238890116542898</v>
      </c>
      <c r="E22" s="9">
        <f t="shared" si="1"/>
        <v>70.671305602590067</v>
      </c>
      <c r="F22" s="7">
        <f>F23+F27+F29</f>
        <v>170799481.45889002</v>
      </c>
      <c r="G22" s="7">
        <f>G23+G27+G29</f>
        <v>185880772.03775001</v>
      </c>
      <c r="H22" s="9">
        <f t="shared" si="2"/>
        <v>8.8298222278209444</v>
      </c>
      <c r="I22" s="9">
        <f t="shared" si="3"/>
        <v>73.121085750035661</v>
      </c>
      <c r="J22" s="7">
        <v>170799481.45889002</v>
      </c>
      <c r="K22" s="7">
        <v>185880772.03775001</v>
      </c>
      <c r="L22" s="9">
        <f t="shared" si="4"/>
        <v>8.8298222278209444</v>
      </c>
      <c r="M22" s="9">
        <f t="shared" si="5"/>
        <v>73.121085750035661</v>
      </c>
    </row>
    <row r="23" spans="1:13" ht="15.75" x14ac:dyDescent="0.25">
      <c r="A23" s="8" t="s">
        <v>5</v>
      </c>
      <c r="B23" s="7">
        <f>B24+B25+B26</f>
        <v>1373085.44</v>
      </c>
      <c r="C23" s="7">
        <f>C24+C25+C26</f>
        <v>1241941.9557699999</v>
      </c>
      <c r="D23" s="9">
        <f>(C23-B23)/B23*100</f>
        <v>-9.5510068353794555</v>
      </c>
      <c r="E23" s="9">
        <f t="shared" si="1"/>
        <v>5.4198904355490551</v>
      </c>
      <c r="F23" s="7">
        <f>F24+F25+F26</f>
        <v>15052475.729419999</v>
      </c>
      <c r="G23" s="7">
        <f>G24+G25+G26</f>
        <v>15171292.63084</v>
      </c>
      <c r="H23" s="9">
        <f t="shared" si="2"/>
        <v>0.78935122404996694</v>
      </c>
      <c r="I23" s="9">
        <f t="shared" si="3"/>
        <v>5.9680265862745756</v>
      </c>
      <c r="J23" s="7">
        <v>15052475.729419999</v>
      </c>
      <c r="K23" s="7">
        <v>15171292.63084</v>
      </c>
      <c r="L23" s="9">
        <f t="shared" si="4"/>
        <v>0.78935122404996694</v>
      </c>
      <c r="M23" s="9">
        <f t="shared" si="5"/>
        <v>5.9680265862745756</v>
      </c>
    </row>
    <row r="24" spans="1:13" ht="14.25" x14ac:dyDescent="0.2">
      <c r="A24" s="10" t="s">
        <v>27</v>
      </c>
      <c r="B24" s="11">
        <v>931931.27853000001</v>
      </c>
      <c r="C24" s="11">
        <v>798593.56608000002</v>
      </c>
      <c r="D24" s="12">
        <f t="shared" si="0"/>
        <v>-14.307676490945001</v>
      </c>
      <c r="E24" s="12">
        <f t="shared" si="1"/>
        <v>3.4850981646758838</v>
      </c>
      <c r="F24" s="11">
        <v>10141868.881449999</v>
      </c>
      <c r="G24" s="11">
        <v>10358778.493589999</v>
      </c>
      <c r="H24" s="12">
        <f t="shared" si="2"/>
        <v>2.1387538596238285</v>
      </c>
      <c r="I24" s="12">
        <f t="shared" si="3"/>
        <v>4.0748977002397657</v>
      </c>
      <c r="J24" s="11">
        <v>10141868.881449999</v>
      </c>
      <c r="K24" s="11">
        <v>10358778.493589999</v>
      </c>
      <c r="L24" s="12">
        <f t="shared" si="4"/>
        <v>2.1387538596238285</v>
      </c>
      <c r="M24" s="12">
        <f t="shared" si="5"/>
        <v>4.0748977002397657</v>
      </c>
    </row>
    <row r="25" spans="1:13" ht="14.25" x14ac:dyDescent="0.2">
      <c r="A25" s="10" t="s">
        <v>28</v>
      </c>
      <c r="B25" s="11">
        <v>158218.04332</v>
      </c>
      <c r="C25" s="11">
        <v>182430.39533</v>
      </c>
      <c r="D25" s="12">
        <f t="shared" si="0"/>
        <v>15.303154748937143</v>
      </c>
      <c r="E25" s="12">
        <f t="shared" si="1"/>
        <v>0.79613443302145037</v>
      </c>
      <c r="F25" s="11">
        <v>1731504.3703000001</v>
      </c>
      <c r="G25" s="11">
        <v>2057757.26562</v>
      </c>
      <c r="H25" s="12">
        <f t="shared" si="2"/>
        <v>18.842164127109502</v>
      </c>
      <c r="I25" s="12">
        <f t="shared" si="3"/>
        <v>0.80947288857613153</v>
      </c>
      <c r="J25" s="11">
        <v>1731504.3703000001</v>
      </c>
      <c r="K25" s="11">
        <v>2057757.26562</v>
      </c>
      <c r="L25" s="12">
        <f t="shared" si="4"/>
        <v>18.842164127109502</v>
      </c>
      <c r="M25" s="12">
        <f t="shared" si="5"/>
        <v>0.80947288857613153</v>
      </c>
    </row>
    <row r="26" spans="1:13" ht="14.25" x14ac:dyDescent="0.2">
      <c r="A26" s="10" t="s">
        <v>29</v>
      </c>
      <c r="B26" s="11">
        <v>282936.11814999999</v>
      </c>
      <c r="C26" s="11">
        <v>260917.99436000001</v>
      </c>
      <c r="D26" s="12">
        <f t="shared" si="0"/>
        <v>-7.7820123969916652</v>
      </c>
      <c r="E26" s="12">
        <f t="shared" si="1"/>
        <v>1.1386578378517216</v>
      </c>
      <c r="F26" s="11">
        <v>3179102.4776699999</v>
      </c>
      <c r="G26" s="11">
        <v>2754756.87163</v>
      </c>
      <c r="H26" s="12">
        <f t="shared" si="2"/>
        <v>-13.347968774853955</v>
      </c>
      <c r="I26" s="12">
        <f t="shared" si="3"/>
        <v>1.0836559974586786</v>
      </c>
      <c r="J26" s="11">
        <v>3179102.4776699999</v>
      </c>
      <c r="K26" s="11">
        <v>2754756.87163</v>
      </c>
      <c r="L26" s="12">
        <f t="shared" si="4"/>
        <v>-13.347968774853955</v>
      </c>
      <c r="M26" s="12">
        <f t="shared" si="5"/>
        <v>1.0836559974586786</v>
      </c>
    </row>
    <row r="27" spans="1:13" ht="15.75" x14ac:dyDescent="0.25">
      <c r="A27" s="8" t="s">
        <v>6</v>
      </c>
      <c r="B27" s="7">
        <f>B28</f>
        <v>2494537.7944200002</v>
      </c>
      <c r="C27" s="7">
        <f>C28</f>
        <v>2703341.0093</v>
      </c>
      <c r="D27" s="9">
        <f t="shared" si="0"/>
        <v>8.3704169705133005</v>
      </c>
      <c r="E27" s="9">
        <f t="shared" si="1"/>
        <v>11.797501495348488</v>
      </c>
      <c r="F27" s="7">
        <f>F28</f>
        <v>25423258.957249999</v>
      </c>
      <c r="G27" s="7">
        <f>G28</f>
        <v>33524626.38755</v>
      </c>
      <c r="H27" s="9">
        <f t="shared" si="2"/>
        <v>31.865967474597586</v>
      </c>
      <c r="I27" s="9">
        <f t="shared" si="3"/>
        <v>13.187792658425762</v>
      </c>
      <c r="J27" s="7">
        <v>25423258.957249999</v>
      </c>
      <c r="K27" s="7">
        <v>33524626.38755</v>
      </c>
      <c r="L27" s="9">
        <f t="shared" si="4"/>
        <v>31.865967474597586</v>
      </c>
      <c r="M27" s="9">
        <f t="shared" si="5"/>
        <v>13.187792658425762</v>
      </c>
    </row>
    <row r="28" spans="1:13" ht="14.25" x14ac:dyDescent="0.2">
      <c r="A28" s="10" t="s">
        <v>30</v>
      </c>
      <c r="B28" s="11">
        <v>2494537.7944200002</v>
      </c>
      <c r="C28" s="11">
        <v>2703341.0093</v>
      </c>
      <c r="D28" s="12">
        <f t="shared" si="0"/>
        <v>8.3704169705133005</v>
      </c>
      <c r="E28" s="12">
        <f t="shared" si="1"/>
        <v>11.797501495348488</v>
      </c>
      <c r="F28" s="11">
        <v>25423258.957249999</v>
      </c>
      <c r="G28" s="11">
        <v>33524626.38755</v>
      </c>
      <c r="H28" s="12">
        <f t="shared" si="2"/>
        <v>31.865967474597586</v>
      </c>
      <c r="I28" s="12">
        <f t="shared" si="3"/>
        <v>13.187792658425762</v>
      </c>
      <c r="J28" s="11">
        <v>25423258.957249999</v>
      </c>
      <c r="K28" s="11">
        <v>33524626.38755</v>
      </c>
      <c r="L28" s="12">
        <f t="shared" si="4"/>
        <v>31.865967474597586</v>
      </c>
      <c r="M28" s="12">
        <f t="shared" si="5"/>
        <v>13.187792658425762</v>
      </c>
    </row>
    <row r="29" spans="1:13" ht="15.75" x14ac:dyDescent="0.25">
      <c r="A29" s="8" t="s">
        <v>7</v>
      </c>
      <c r="B29" s="7">
        <f>B30+B31+B32+B33+B34+B35+B36+B37+B38+B39+B40+B41</f>
        <v>13040550.74102</v>
      </c>
      <c r="C29" s="7">
        <f>C30+C31+C32+C33+C34+C35+C36+C37+C38+C39+C40+C41</f>
        <v>12248708.507749999</v>
      </c>
      <c r="D29" s="9">
        <f t="shared" si="0"/>
        <v>-6.0721533085194279</v>
      </c>
      <c r="E29" s="9">
        <f t="shared" si="1"/>
        <v>53.453913671692533</v>
      </c>
      <c r="F29" s="7">
        <f>F30+F31+F32+F33+F34+F35+F36+F37+F38+F39+F40+F41</f>
        <v>130323746.77222002</v>
      </c>
      <c r="G29" s="7">
        <f>G30+G31+G32+G33+G34+G35+G36+G37+G38+G39+G40+G41</f>
        <v>137184853.01936001</v>
      </c>
      <c r="H29" s="9">
        <f t="shared" si="2"/>
        <v>5.2646631309118508</v>
      </c>
      <c r="I29" s="9">
        <f t="shared" si="3"/>
        <v>53.965266505335329</v>
      </c>
      <c r="J29" s="7">
        <v>130323746.77222002</v>
      </c>
      <c r="K29" s="7">
        <v>137184853.01936001</v>
      </c>
      <c r="L29" s="9">
        <f t="shared" si="4"/>
        <v>5.2646631309118508</v>
      </c>
      <c r="M29" s="9">
        <f t="shared" si="5"/>
        <v>53.965266505335329</v>
      </c>
    </row>
    <row r="30" spans="1:13" ht="14.25" x14ac:dyDescent="0.2">
      <c r="A30" s="10" t="s">
        <v>31</v>
      </c>
      <c r="B30" s="11">
        <v>1808065.4957699999</v>
      </c>
      <c r="C30" s="11">
        <v>1709021.8553800001</v>
      </c>
      <c r="D30" s="12">
        <f t="shared" si="0"/>
        <v>-5.4778790160928423</v>
      </c>
      <c r="E30" s="12">
        <f t="shared" si="1"/>
        <v>7.4582480808255749</v>
      </c>
      <c r="F30" s="11">
        <v>20240570.004439998</v>
      </c>
      <c r="G30" s="11">
        <v>21205484.299710002</v>
      </c>
      <c r="H30" s="12">
        <f t="shared" si="2"/>
        <v>4.7672288629141306</v>
      </c>
      <c r="I30" s="12">
        <f t="shared" si="3"/>
        <v>8.3417344292890583</v>
      </c>
      <c r="J30" s="11">
        <v>20240570.004439998</v>
      </c>
      <c r="K30" s="11">
        <v>21205484.299710002</v>
      </c>
      <c r="L30" s="12">
        <f t="shared" si="4"/>
        <v>4.7672288629141306</v>
      </c>
      <c r="M30" s="12">
        <f t="shared" si="5"/>
        <v>8.3417344292890583</v>
      </c>
    </row>
    <row r="31" spans="1:13" ht="14.25" x14ac:dyDescent="0.2">
      <c r="A31" s="10" t="s">
        <v>32</v>
      </c>
      <c r="B31" s="11">
        <v>2957449.0071399999</v>
      </c>
      <c r="C31" s="11">
        <v>3156839.1754999999</v>
      </c>
      <c r="D31" s="12">
        <f t="shared" si="0"/>
        <v>6.7419647094040762</v>
      </c>
      <c r="E31" s="12">
        <f t="shared" si="1"/>
        <v>13.77658784645136</v>
      </c>
      <c r="F31" s="11">
        <v>29334554.804299999</v>
      </c>
      <c r="G31" s="11">
        <v>30995808.343880001</v>
      </c>
      <c r="H31" s="12">
        <f t="shared" si="2"/>
        <v>5.663128520827212</v>
      </c>
      <c r="I31" s="12">
        <f t="shared" si="3"/>
        <v>12.193015635550697</v>
      </c>
      <c r="J31" s="11">
        <v>29334554.804299999</v>
      </c>
      <c r="K31" s="11">
        <v>30995808.343880001</v>
      </c>
      <c r="L31" s="12">
        <f t="shared" si="4"/>
        <v>5.663128520827212</v>
      </c>
      <c r="M31" s="12">
        <f t="shared" si="5"/>
        <v>12.193015635550697</v>
      </c>
    </row>
    <row r="32" spans="1:13" ht="14.25" x14ac:dyDescent="0.2">
      <c r="A32" s="10" t="s">
        <v>33</v>
      </c>
      <c r="B32" s="11">
        <v>170121.63492000001</v>
      </c>
      <c r="C32" s="11">
        <v>189482.62471</v>
      </c>
      <c r="D32" s="12">
        <f t="shared" si="0"/>
        <v>11.38067465616853</v>
      </c>
      <c r="E32" s="12">
        <f t="shared" si="1"/>
        <v>0.82691067855239586</v>
      </c>
      <c r="F32" s="11">
        <v>1625268.8317799999</v>
      </c>
      <c r="G32" s="11">
        <v>1453284.1522900001</v>
      </c>
      <c r="H32" s="12">
        <f t="shared" si="2"/>
        <v>-10.581921964358449</v>
      </c>
      <c r="I32" s="12">
        <f t="shared" si="3"/>
        <v>0.57168750674859359</v>
      </c>
      <c r="J32" s="11">
        <v>1625268.8317799999</v>
      </c>
      <c r="K32" s="11">
        <v>1453284.1522900001</v>
      </c>
      <c r="L32" s="12">
        <f t="shared" si="4"/>
        <v>-10.581921964358449</v>
      </c>
      <c r="M32" s="12">
        <f t="shared" si="5"/>
        <v>0.57168750674859359</v>
      </c>
    </row>
    <row r="33" spans="1:13" ht="14.25" x14ac:dyDescent="0.2">
      <c r="A33" s="10" t="s">
        <v>34</v>
      </c>
      <c r="B33" s="11">
        <v>1313570.574</v>
      </c>
      <c r="C33" s="11">
        <v>1492007.7228399999</v>
      </c>
      <c r="D33" s="12">
        <f t="shared" si="0"/>
        <v>13.584131098235147</v>
      </c>
      <c r="E33" s="12">
        <f t="shared" si="1"/>
        <v>6.511188666439911</v>
      </c>
      <c r="F33" s="11">
        <v>14160868.506890001</v>
      </c>
      <c r="G33" s="11">
        <v>15193324.297660001</v>
      </c>
      <c r="H33" s="12">
        <f t="shared" si="2"/>
        <v>7.2909072650992863</v>
      </c>
      <c r="I33" s="12">
        <f t="shared" si="3"/>
        <v>5.9766933213063966</v>
      </c>
      <c r="J33" s="11">
        <v>14160868.506890001</v>
      </c>
      <c r="K33" s="11">
        <v>15193324.297660001</v>
      </c>
      <c r="L33" s="12">
        <f t="shared" si="4"/>
        <v>7.2909072650992863</v>
      </c>
      <c r="M33" s="12">
        <f t="shared" si="5"/>
        <v>5.9766933213063966</v>
      </c>
    </row>
    <row r="34" spans="1:13" ht="14.25" x14ac:dyDescent="0.2">
      <c r="A34" s="10" t="s">
        <v>35</v>
      </c>
      <c r="B34" s="11">
        <v>935026.86305000004</v>
      </c>
      <c r="C34" s="11">
        <v>1029367.57559</v>
      </c>
      <c r="D34" s="12">
        <f t="shared" si="0"/>
        <v>10.089625899331532</v>
      </c>
      <c r="E34" s="12">
        <f t="shared" si="1"/>
        <v>4.4922062997264325</v>
      </c>
      <c r="F34" s="11">
        <v>9411504.9216600005</v>
      </c>
      <c r="G34" s="11">
        <v>10371714.082900001</v>
      </c>
      <c r="H34" s="12">
        <f t="shared" si="2"/>
        <v>10.202503948440146</v>
      </c>
      <c r="I34" s="12">
        <f t="shared" si="3"/>
        <v>4.0799862541810619</v>
      </c>
      <c r="J34" s="11">
        <v>9411504.9216600005</v>
      </c>
      <c r="K34" s="11">
        <v>10371714.082900001</v>
      </c>
      <c r="L34" s="12">
        <f t="shared" si="4"/>
        <v>10.202503948440146</v>
      </c>
      <c r="M34" s="12">
        <f t="shared" si="5"/>
        <v>4.0799862541810619</v>
      </c>
    </row>
    <row r="35" spans="1:13" ht="14.25" x14ac:dyDescent="0.2">
      <c r="A35" s="10" t="s">
        <v>36</v>
      </c>
      <c r="B35" s="11">
        <v>1226342.3624499999</v>
      </c>
      <c r="C35" s="11">
        <v>1098125.65148</v>
      </c>
      <c r="D35" s="12">
        <f t="shared" si="0"/>
        <v>-10.455213396840273</v>
      </c>
      <c r="E35" s="12">
        <f t="shared" si="1"/>
        <v>4.7922696288954025</v>
      </c>
      <c r="F35" s="11">
        <v>12357927.21422</v>
      </c>
      <c r="G35" s="11">
        <v>14385432.834070001</v>
      </c>
      <c r="H35" s="12">
        <f t="shared" si="2"/>
        <v>16.40651854234093</v>
      </c>
      <c r="I35" s="12">
        <f t="shared" si="3"/>
        <v>5.6588879865303552</v>
      </c>
      <c r="J35" s="11">
        <v>12357927.21422</v>
      </c>
      <c r="K35" s="11">
        <v>14385432.834070001</v>
      </c>
      <c r="L35" s="12">
        <f t="shared" si="4"/>
        <v>16.40651854234093</v>
      </c>
      <c r="M35" s="12">
        <f t="shared" si="5"/>
        <v>5.6588879865303552</v>
      </c>
    </row>
    <row r="36" spans="1:13" ht="14.25" x14ac:dyDescent="0.2">
      <c r="A36" s="10" t="s">
        <v>37</v>
      </c>
      <c r="B36" s="11">
        <v>2264429.8645100002</v>
      </c>
      <c r="C36" s="11">
        <v>1339547.67243</v>
      </c>
      <c r="D36" s="12">
        <f t="shared" si="0"/>
        <v>-40.8439319130838</v>
      </c>
      <c r="E36" s="12">
        <f t="shared" si="1"/>
        <v>5.8458461637718449</v>
      </c>
      <c r="F36" s="11">
        <v>22246795.674710002</v>
      </c>
      <c r="G36" s="11">
        <v>21062568.489020001</v>
      </c>
      <c r="H36" s="12">
        <f t="shared" si="2"/>
        <v>-5.3231359832922891</v>
      </c>
      <c r="I36" s="12">
        <f t="shared" si="3"/>
        <v>8.285514740001469</v>
      </c>
      <c r="J36" s="11">
        <v>22246795.674710002</v>
      </c>
      <c r="K36" s="11">
        <v>21062568.489020001</v>
      </c>
      <c r="L36" s="12">
        <f t="shared" si="4"/>
        <v>-5.3231359832922891</v>
      </c>
      <c r="M36" s="12">
        <f t="shared" si="5"/>
        <v>8.285514740001469</v>
      </c>
    </row>
    <row r="37" spans="1:13" ht="14.25" x14ac:dyDescent="0.2">
      <c r="A37" s="13" t="s">
        <v>38</v>
      </c>
      <c r="B37" s="11">
        <v>419566.73978</v>
      </c>
      <c r="C37" s="11">
        <v>440966.14072999998</v>
      </c>
      <c r="D37" s="12">
        <f t="shared" si="0"/>
        <v>5.1003568493586418</v>
      </c>
      <c r="E37" s="12">
        <f t="shared" si="1"/>
        <v>1.9243960294921518</v>
      </c>
      <c r="F37" s="11">
        <v>4610587.9059300004</v>
      </c>
      <c r="G37" s="11">
        <v>5449213.8770000003</v>
      </c>
      <c r="H37" s="12">
        <f t="shared" si="2"/>
        <v>18.189133103641389</v>
      </c>
      <c r="I37" s="12">
        <f t="shared" si="3"/>
        <v>2.1435914581282285</v>
      </c>
      <c r="J37" s="11">
        <v>4610587.9059300004</v>
      </c>
      <c r="K37" s="11">
        <v>5449213.8770000003</v>
      </c>
      <c r="L37" s="12">
        <f t="shared" si="4"/>
        <v>18.189133103641389</v>
      </c>
      <c r="M37" s="12">
        <f t="shared" si="5"/>
        <v>2.1435914581282285</v>
      </c>
    </row>
    <row r="38" spans="1:13" ht="14.25" x14ac:dyDescent="0.2">
      <c r="A38" s="10" t="s">
        <v>39</v>
      </c>
      <c r="B38" s="11">
        <v>926794.16813000001</v>
      </c>
      <c r="C38" s="11">
        <v>546376.91367000004</v>
      </c>
      <c r="D38" s="12">
        <f t="shared" si="0"/>
        <v>-41.046574044328622</v>
      </c>
      <c r="E38" s="12">
        <f t="shared" si="1"/>
        <v>2.3844133736256996</v>
      </c>
      <c r="F38" s="11">
        <v>6791937.4346500002</v>
      </c>
      <c r="G38" s="11">
        <v>5855832.0077200001</v>
      </c>
      <c r="H38" s="12">
        <f t="shared" si="2"/>
        <v>-13.782597910197611</v>
      </c>
      <c r="I38" s="12">
        <f t="shared" si="3"/>
        <v>2.3035453838514228</v>
      </c>
      <c r="J38" s="11">
        <v>6791937.4346500002</v>
      </c>
      <c r="K38" s="11">
        <v>5855832.0077200001</v>
      </c>
      <c r="L38" s="12">
        <f t="shared" si="4"/>
        <v>-13.782597910197611</v>
      </c>
      <c r="M38" s="12">
        <f t="shared" si="5"/>
        <v>2.3035453838514228</v>
      </c>
    </row>
    <row r="39" spans="1:13" ht="14.25" x14ac:dyDescent="0.2">
      <c r="A39" s="10" t="s">
        <v>40</v>
      </c>
      <c r="B39" s="11">
        <v>431860.10736999998</v>
      </c>
      <c r="C39" s="11">
        <v>647456.32842999999</v>
      </c>
      <c r="D39" s="12">
        <f>(C39-B39)/B39*100</f>
        <v>49.922698897327422</v>
      </c>
      <c r="E39" s="12">
        <f t="shared" si="1"/>
        <v>2.8255284762626514</v>
      </c>
      <c r="F39" s="11">
        <v>3210141.1061499999</v>
      </c>
      <c r="G39" s="11">
        <v>4395997.0794399995</v>
      </c>
      <c r="H39" s="12">
        <f t="shared" si="2"/>
        <v>36.940929824490659</v>
      </c>
      <c r="I39" s="12">
        <f t="shared" si="3"/>
        <v>1.7292809572437013</v>
      </c>
      <c r="J39" s="11">
        <v>3210141.1061499999</v>
      </c>
      <c r="K39" s="11">
        <v>4395997.0794399995</v>
      </c>
      <c r="L39" s="12">
        <f t="shared" si="4"/>
        <v>36.940929824490659</v>
      </c>
      <c r="M39" s="12">
        <f t="shared" si="5"/>
        <v>1.7292809572437013</v>
      </c>
    </row>
    <row r="40" spans="1:13" ht="14.25" x14ac:dyDescent="0.2">
      <c r="A40" s="10" t="s">
        <v>41</v>
      </c>
      <c r="B40" s="11">
        <v>570142.19739999995</v>
      </c>
      <c r="C40" s="11">
        <v>587981.14547999995</v>
      </c>
      <c r="D40" s="12">
        <f>(C40-B40)/B40*100</f>
        <v>3.1288594602101636</v>
      </c>
      <c r="E40" s="12">
        <f t="shared" si="1"/>
        <v>2.5659761085166237</v>
      </c>
      <c r="F40" s="11">
        <v>6192720.2672499996</v>
      </c>
      <c r="G40" s="11">
        <v>6680529.8809399996</v>
      </c>
      <c r="H40" s="12">
        <f t="shared" si="2"/>
        <v>7.877145949410397</v>
      </c>
      <c r="I40" s="12">
        <f t="shared" si="3"/>
        <v>2.6279619614485124</v>
      </c>
      <c r="J40" s="11">
        <v>6192720.2672499996</v>
      </c>
      <c r="K40" s="11">
        <v>6680529.8809399996</v>
      </c>
      <c r="L40" s="12">
        <f t="shared" si="4"/>
        <v>7.877145949410397</v>
      </c>
      <c r="M40" s="12">
        <f t="shared" si="5"/>
        <v>2.6279619614485124</v>
      </c>
    </row>
    <row r="41" spans="1:13" ht="14.25" x14ac:dyDescent="0.2">
      <c r="A41" s="10" t="s">
        <v>42</v>
      </c>
      <c r="B41" s="11">
        <v>17181.726500000001</v>
      </c>
      <c r="C41" s="11">
        <v>11535.701510000001</v>
      </c>
      <c r="D41" s="12">
        <f t="shared" si="0"/>
        <v>-32.860638248432132</v>
      </c>
      <c r="E41" s="12">
        <f t="shared" si="1"/>
        <v>5.0342319132486525E-2</v>
      </c>
      <c r="F41" s="11">
        <v>140870.10024</v>
      </c>
      <c r="G41" s="11">
        <v>135663.67473</v>
      </c>
      <c r="H41" s="12">
        <f t="shared" si="2"/>
        <v>-3.6959053064701655</v>
      </c>
      <c r="I41" s="12">
        <f t="shared" si="3"/>
        <v>5.3366871055832911E-2</v>
      </c>
      <c r="J41" s="11">
        <v>140870.10024</v>
      </c>
      <c r="K41" s="11">
        <v>135663.67473</v>
      </c>
      <c r="L41" s="12">
        <f t="shared" si="4"/>
        <v>-3.6959053064701655</v>
      </c>
      <c r="M41" s="12">
        <f t="shared" si="5"/>
        <v>5.3366871055832911E-2</v>
      </c>
    </row>
    <row r="42" spans="1:13" ht="15.75" x14ac:dyDescent="0.25">
      <c r="A42" s="8" t="s">
        <v>8</v>
      </c>
      <c r="B42" s="7">
        <f>B43</f>
        <v>530527.50179999997</v>
      </c>
      <c r="C42" s="7">
        <f>C43</f>
        <v>526564.93726999999</v>
      </c>
      <c r="D42" s="9">
        <f t="shared" si="0"/>
        <v>-0.74691029523551355</v>
      </c>
      <c r="E42" s="9">
        <f t="shared" si="1"/>
        <v>2.2979530194192832</v>
      </c>
      <c r="F42" s="7">
        <f>F43</f>
        <v>5927696.7904200004</v>
      </c>
      <c r="G42" s="7">
        <f>G43</f>
        <v>6469001.6958100004</v>
      </c>
      <c r="H42" s="9">
        <f t="shared" si="2"/>
        <v>9.1317913943376041</v>
      </c>
      <c r="I42" s="9">
        <f t="shared" si="3"/>
        <v>2.5447517918657279</v>
      </c>
      <c r="J42" s="7">
        <v>5927696.7904200004</v>
      </c>
      <c r="K42" s="7">
        <v>6469001.6958100004</v>
      </c>
      <c r="L42" s="9">
        <f t="shared" si="4"/>
        <v>9.1317913943376041</v>
      </c>
      <c r="M42" s="9">
        <f t="shared" si="5"/>
        <v>2.5447517918657279</v>
      </c>
    </row>
    <row r="43" spans="1:13" ht="14.25" x14ac:dyDescent="0.2">
      <c r="A43" s="10" t="s">
        <v>43</v>
      </c>
      <c r="B43" s="11">
        <v>530527.50179999997</v>
      </c>
      <c r="C43" s="11">
        <v>526564.93726999999</v>
      </c>
      <c r="D43" s="12">
        <f t="shared" si="0"/>
        <v>-0.74691029523551355</v>
      </c>
      <c r="E43" s="12">
        <f t="shared" si="1"/>
        <v>2.2979530194192832</v>
      </c>
      <c r="F43" s="11">
        <v>5927696.7904200004</v>
      </c>
      <c r="G43" s="11">
        <v>6469001.6958100004</v>
      </c>
      <c r="H43" s="12">
        <f t="shared" si="2"/>
        <v>9.1317913943376041</v>
      </c>
      <c r="I43" s="12">
        <f t="shared" si="3"/>
        <v>2.5447517918657279</v>
      </c>
      <c r="J43" s="11">
        <v>5927696.7904200004</v>
      </c>
      <c r="K43" s="11">
        <v>6469001.6958100004</v>
      </c>
      <c r="L43" s="12">
        <f t="shared" si="4"/>
        <v>9.1317913943376041</v>
      </c>
      <c r="M43" s="12">
        <f t="shared" si="5"/>
        <v>2.5447517918657279</v>
      </c>
    </row>
    <row r="44" spans="1:13" ht="15.75" x14ac:dyDescent="0.25">
      <c r="A44" s="8" t="s">
        <v>9</v>
      </c>
      <c r="B44" s="7">
        <f>B8+B22+B42</f>
        <v>20647787.753290001</v>
      </c>
      <c r="C44" s="7">
        <f>C8+C22+C42</f>
        <v>20156317.817170002</v>
      </c>
      <c r="D44" s="9">
        <f t="shared" si="0"/>
        <v>-2.3802546887459619</v>
      </c>
      <c r="E44" s="9">
        <f t="shared" si="1"/>
        <v>87.963075605602796</v>
      </c>
      <c r="F44" s="14">
        <f>F8+F22+F42</f>
        <v>206432736.17333001</v>
      </c>
      <c r="G44" s="14">
        <f>G8+G22+G42</f>
        <v>226596265.72546998</v>
      </c>
      <c r="H44" s="15">
        <f t="shared" si="2"/>
        <v>9.7676027193718831</v>
      </c>
      <c r="I44" s="15">
        <f t="shared" si="3"/>
        <v>89.137595003021687</v>
      </c>
      <c r="J44" s="14">
        <v>206432736.17333001</v>
      </c>
      <c r="K44" s="14">
        <v>226596265.72546998</v>
      </c>
      <c r="L44" s="15">
        <f t="shared" si="4"/>
        <v>9.7676027193718831</v>
      </c>
      <c r="M44" s="15">
        <f t="shared" si="5"/>
        <v>89.137595003021687</v>
      </c>
    </row>
    <row r="45" spans="1:13" ht="30" x14ac:dyDescent="0.2">
      <c r="A45" s="17" t="s">
        <v>44</v>
      </c>
      <c r="B45" s="18">
        <f>B46-B44</f>
        <v>1585530.6697099991</v>
      </c>
      <c r="C45" s="18">
        <f>C46-C44</f>
        <v>2758203.6208299994</v>
      </c>
      <c r="D45" s="19">
        <f t="shared" si="0"/>
        <v>73.960912489601199</v>
      </c>
      <c r="E45" s="19">
        <f t="shared" ref="E45:E46" si="6">C45/C$46*100</f>
        <v>12.036924394397206</v>
      </c>
      <c r="F45" s="18">
        <f>F46-F44</f>
        <v>18781721.864670008</v>
      </c>
      <c r="G45" s="18">
        <f>G46-G44</f>
        <v>27613269.227530003</v>
      </c>
      <c r="H45" s="20">
        <f t="shared" si="2"/>
        <v>47.022032519142314</v>
      </c>
      <c r="I45" s="19">
        <f t="shared" si="3"/>
        <v>10.862404996978315</v>
      </c>
      <c r="J45" s="18">
        <f>J46-J44</f>
        <v>18781721.864670008</v>
      </c>
      <c r="K45" s="18">
        <f>K46-K44</f>
        <v>27613269.227530003</v>
      </c>
      <c r="L45" s="20">
        <f t="shared" si="4"/>
        <v>47.022032519142314</v>
      </c>
      <c r="M45" s="19">
        <f t="shared" si="5"/>
        <v>10.862404996978315</v>
      </c>
    </row>
    <row r="46" spans="1:13" ht="20.25" x14ac:dyDescent="0.2">
      <c r="A46" s="21" t="s">
        <v>45</v>
      </c>
      <c r="B46" s="22">
        <v>22233318.423</v>
      </c>
      <c r="C46" s="22">
        <v>22914521.438000001</v>
      </c>
      <c r="D46" s="23">
        <f t="shared" si="0"/>
        <v>3.0638836814180079</v>
      </c>
      <c r="E46" s="24">
        <f t="shared" si="6"/>
        <v>100</v>
      </c>
      <c r="F46" s="22">
        <v>225214458.03800002</v>
      </c>
      <c r="G46" s="22">
        <v>254209534.95299998</v>
      </c>
      <c r="H46" s="23">
        <f t="shared" si="2"/>
        <v>12.874429629250391</v>
      </c>
      <c r="I46" s="24">
        <f t="shared" ref="I46" si="7">G46/G$46*100</f>
        <v>100</v>
      </c>
      <c r="J46" s="22">
        <v>225214458.03800002</v>
      </c>
      <c r="K46" s="22">
        <v>254209534.95299998</v>
      </c>
      <c r="L46" s="23">
        <f t="shared" si="4"/>
        <v>12.874429629250391</v>
      </c>
      <c r="M46" s="24">
        <f t="shared" ref="M46" si="8">K46/K$46*100</f>
        <v>100</v>
      </c>
    </row>
  </sheetData>
  <mergeCells count="5">
    <mergeCell ref="B6:E6"/>
    <mergeCell ref="F6:I6"/>
    <mergeCell ref="J6:M6"/>
    <mergeCell ref="A5:M5"/>
    <mergeCell ref="B1:M4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2023-01-02T18:07:13Z</dcterms:modified>
</cp:coreProperties>
</file>