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13_ncr:1_{FE250B00-75CC-4533-B5E3-186D005FBEAD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1" l="1"/>
  <c r="L46" i="1"/>
  <c r="I46" i="1"/>
  <c r="H46" i="1"/>
  <c r="E46" i="1"/>
  <c r="D46" i="1"/>
  <c r="K42" i="1" l="1"/>
  <c r="J42" i="1"/>
  <c r="G42" i="1"/>
  <c r="H42" i="1" s="1"/>
  <c r="F42" i="1"/>
  <c r="C42" i="1"/>
  <c r="B42" i="1"/>
  <c r="K29" i="1"/>
  <c r="J29" i="1"/>
  <c r="G29" i="1"/>
  <c r="F29" i="1"/>
  <c r="C29" i="1"/>
  <c r="B29" i="1"/>
  <c r="B22" i="1" s="1"/>
  <c r="K27" i="1"/>
  <c r="J27" i="1"/>
  <c r="G27" i="1"/>
  <c r="F27" i="1"/>
  <c r="C27" i="1"/>
  <c r="B27" i="1"/>
  <c r="K23" i="1"/>
  <c r="J23" i="1"/>
  <c r="G23" i="1"/>
  <c r="F23" i="1"/>
  <c r="C23" i="1"/>
  <c r="B23" i="1"/>
  <c r="K20" i="1"/>
  <c r="J20" i="1"/>
  <c r="G20" i="1"/>
  <c r="F20" i="1"/>
  <c r="C20" i="1"/>
  <c r="B20" i="1"/>
  <c r="K18" i="1"/>
  <c r="J18" i="1"/>
  <c r="G18" i="1"/>
  <c r="F18" i="1"/>
  <c r="C18" i="1"/>
  <c r="B18" i="1"/>
  <c r="K9" i="1"/>
  <c r="J9" i="1"/>
  <c r="L9" i="1" s="1"/>
  <c r="G9" i="1"/>
  <c r="F9" i="1"/>
  <c r="C9" i="1"/>
  <c r="B9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3" i="1"/>
  <c r="D43" i="1"/>
  <c r="D42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7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L23" i="1" l="1"/>
  <c r="H23" i="1"/>
  <c r="G8" i="1"/>
  <c r="L18" i="1"/>
  <c r="D27" i="1"/>
  <c r="H20" i="1"/>
  <c r="H18" i="1"/>
  <c r="L27" i="1"/>
  <c r="L42" i="1"/>
  <c r="D29" i="1"/>
  <c r="C22" i="1"/>
  <c r="J22" i="1"/>
  <c r="L29" i="1"/>
  <c r="F22" i="1"/>
  <c r="H29" i="1"/>
  <c r="G22" i="1"/>
  <c r="K22" i="1"/>
  <c r="D23" i="1"/>
  <c r="L20" i="1"/>
  <c r="J8" i="1"/>
  <c r="D20" i="1"/>
  <c r="K8" i="1"/>
  <c r="D18" i="1"/>
  <c r="H9" i="1"/>
  <c r="D9" i="1"/>
  <c r="F8" i="1"/>
  <c r="H8" i="1" s="1"/>
  <c r="C8" i="1"/>
  <c r="B8" i="1"/>
  <c r="L8" i="1" l="1"/>
  <c r="J44" i="1"/>
  <c r="D22" i="1"/>
  <c r="G44" i="1"/>
  <c r="H22" i="1"/>
  <c r="L22" i="1"/>
  <c r="K44" i="1"/>
  <c r="F44" i="1"/>
  <c r="F45" i="1" s="1"/>
  <c r="C44" i="1"/>
  <c r="D8" i="1"/>
  <c r="B44" i="1"/>
  <c r="B45" i="1" s="1"/>
  <c r="M8" i="1" l="1"/>
  <c r="K45" i="1"/>
  <c r="I8" i="1"/>
  <c r="G45" i="1"/>
  <c r="J45" i="1"/>
  <c r="E11" i="1"/>
  <c r="C45" i="1"/>
  <c r="I34" i="1"/>
  <c r="I29" i="1"/>
  <c r="I28" i="1"/>
  <c r="I20" i="1"/>
  <c r="I22" i="1"/>
  <c r="I41" i="1"/>
  <c r="I26" i="1"/>
  <c r="H44" i="1"/>
  <c r="I38" i="1"/>
  <c r="I18" i="1"/>
  <c r="I27" i="1"/>
  <c r="I24" i="1"/>
  <c r="I14" i="1"/>
  <c r="I40" i="1"/>
  <c r="I19" i="1"/>
  <c r="I10" i="1"/>
  <c r="I12" i="1"/>
  <c r="I21" i="1"/>
  <c r="I37" i="1"/>
  <c r="I43" i="1"/>
  <c r="I44" i="1"/>
  <c r="I15" i="1"/>
  <c r="I9" i="1"/>
  <c r="I35" i="1"/>
  <c r="I39" i="1"/>
  <c r="I11" i="1"/>
  <c r="I30" i="1"/>
  <c r="I36" i="1"/>
  <c r="I31" i="1"/>
  <c r="I32" i="1"/>
  <c r="I42" i="1"/>
  <c r="I17" i="1"/>
  <c r="I25" i="1"/>
  <c r="I33" i="1"/>
  <c r="I16" i="1"/>
  <c r="I23" i="1"/>
  <c r="I13" i="1"/>
  <c r="L44" i="1"/>
  <c r="M22" i="1"/>
  <c r="M29" i="1"/>
  <c r="M13" i="1"/>
  <c r="M43" i="1"/>
  <c r="M10" i="1"/>
  <c r="M17" i="1"/>
  <c r="M20" i="1"/>
  <c r="M37" i="1"/>
  <c r="M19" i="1"/>
  <c r="M23" i="1"/>
  <c r="M36" i="1"/>
  <c r="M26" i="1"/>
  <c r="M41" i="1"/>
  <c r="M35" i="1"/>
  <c r="M12" i="1"/>
  <c r="M38" i="1"/>
  <c r="M21" i="1"/>
  <c r="M27" i="1"/>
  <c r="M14" i="1"/>
  <c r="E43" i="1"/>
  <c r="M15" i="1"/>
  <c r="M31" i="1"/>
  <c r="M39" i="1"/>
  <c r="M16" i="1"/>
  <c r="M28" i="1"/>
  <c r="M25" i="1"/>
  <c r="M33" i="1"/>
  <c r="M34" i="1"/>
  <c r="M11" i="1"/>
  <c r="M44" i="1"/>
  <c r="M30" i="1"/>
  <c r="M40" i="1"/>
  <c r="M18" i="1"/>
  <c r="M42" i="1"/>
  <c r="M24" i="1"/>
  <c r="M9" i="1"/>
  <c r="M32" i="1"/>
  <c r="E10" i="1"/>
  <c r="E16" i="1"/>
  <c r="E25" i="1"/>
  <c r="E36" i="1"/>
  <c r="E22" i="1"/>
  <c r="E26" i="1"/>
  <c r="E42" i="1"/>
  <c r="E19" i="1"/>
  <c r="E21" i="1"/>
  <c r="E33" i="1"/>
  <c r="E23" i="1"/>
  <c r="E9" i="1"/>
  <c r="E29" i="1"/>
  <c r="E15" i="1"/>
  <c r="E30" i="1"/>
  <c r="E17" i="1"/>
  <c r="E18" i="1"/>
  <c r="E34" i="1"/>
  <c r="E28" i="1"/>
  <c r="E27" i="1"/>
  <c r="E14" i="1"/>
  <c r="E35" i="1"/>
  <c r="E40" i="1"/>
  <c r="E39" i="1"/>
  <c r="E32" i="1"/>
  <c r="E31" i="1"/>
  <c r="E20" i="1"/>
  <c r="E8" i="1"/>
  <c r="E41" i="1"/>
  <c r="E44" i="1"/>
  <c r="E38" i="1"/>
  <c r="E37" i="1"/>
  <c r="E24" i="1"/>
  <c r="E13" i="1"/>
  <c r="E12" i="1"/>
  <c r="D44" i="1"/>
  <c r="E45" i="1" l="1"/>
  <c r="D45" i="1"/>
  <c r="I45" i="1"/>
  <c r="H45" i="1"/>
  <c r="M45" i="1"/>
  <c r="L45" i="1"/>
</calcChain>
</file>

<file path=xl/sharedStrings.xml><?xml version="1.0" encoding="utf-8"?>
<sst xmlns="http://schemas.openxmlformats.org/spreadsheetml/2006/main" count="53" uniqueCount="49">
  <si>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</si>
  <si>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</si>
  <si>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</si>
  <si>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</si>
  <si>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</si>
  <si>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</si>
  <si>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</si>
  <si>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</si>
  <si>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</si>
  <si>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</si>
  <si>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</si>
  <si>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</si>
  <si>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('23/'22)</t>
  </si>
  <si>
    <t xml:space="preserve"> Pay(23)  (%)</t>
  </si>
  <si>
    <t>1 - 28 ŞUBAT İHRACAT RAKAMLARI</t>
  </si>
  <si>
    <t xml:space="preserve">SEKTÖREL BAZDA İHRACAT RAKAMLARI -1.000 $ </t>
  </si>
  <si>
    <t>1 - 28 ŞUBAT</t>
  </si>
  <si>
    <t>1 OCAK  -  28 ŞUBAT</t>
  </si>
  <si>
    <t>2021 - 2022</t>
  </si>
  <si>
    <t>2022 - 2023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</si>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</sst>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6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7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6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_MAYIS_2009_İHRACAT_RAKAMLARI" xfId="1" xr:uid="{00000000-0005-0000-0000-0000FF000000}"/>
    <cellStyle name="Not 2" xfId="131" xr:uid="{00000000-0005-0000-0000-000000010000}"/>
    <cellStyle name="Not 3" xfId="294" xr:uid="{00000000-0005-0000-0000-000001010000}"/>
    <cellStyle name="Note 2" xfId="132" xr:uid="{00000000-0005-0000-0000-000002010000}"/>
    <cellStyle name="Note 2 2" xfId="133" xr:uid="{00000000-0005-0000-0000-000003010000}"/>
    <cellStyle name="Note 2 2 2" xfId="134" xr:uid="{00000000-0005-0000-0000-000004010000}"/>
    <cellStyle name="Note 2 2 2 2" xfId="135" xr:uid="{00000000-0005-0000-0000-000005010000}"/>
    <cellStyle name="Note 2 2 2 2 2" xfId="295" xr:uid="{00000000-0005-0000-0000-000006010000}"/>
    <cellStyle name="Note 2 2 2 3" xfId="296" xr:uid="{00000000-0005-0000-0000-000007010000}"/>
    <cellStyle name="Note 2 2 3" xfId="136" xr:uid="{00000000-0005-0000-0000-000008010000}"/>
    <cellStyle name="Note 2 2 3 2" xfId="137" xr:uid="{00000000-0005-0000-0000-000009010000}"/>
    <cellStyle name="Note 2 2 3 2 2" xfId="138" xr:uid="{00000000-0005-0000-0000-00000A010000}"/>
    <cellStyle name="Note 2 2 3 2 2 2" xfId="297" xr:uid="{00000000-0005-0000-0000-00000B010000}"/>
    <cellStyle name="Note 2 2 3 2 3" xfId="298" xr:uid="{00000000-0005-0000-0000-00000C010000}"/>
    <cellStyle name="Note 2 2 3 3" xfId="139" xr:uid="{00000000-0005-0000-0000-00000D010000}"/>
    <cellStyle name="Note 2 2 3 3 2" xfId="140" xr:uid="{00000000-0005-0000-0000-00000E010000}"/>
    <cellStyle name="Note 2 2 3 3 2 2" xfId="299" xr:uid="{00000000-0005-0000-0000-00000F010000}"/>
    <cellStyle name="Note 2 2 3 3 3" xfId="300" xr:uid="{00000000-0005-0000-0000-000010010000}"/>
    <cellStyle name="Note 2 2 3 4" xfId="301" xr:uid="{00000000-0005-0000-0000-000011010000}"/>
    <cellStyle name="Note 2 2 4" xfId="141" xr:uid="{00000000-0005-0000-0000-000012010000}"/>
    <cellStyle name="Note 2 2 4 2" xfId="142" xr:uid="{00000000-0005-0000-0000-000013010000}"/>
    <cellStyle name="Note 2 2 4 2 2" xfId="302" xr:uid="{00000000-0005-0000-0000-000014010000}"/>
    <cellStyle name="Note 2 2 4 3" xfId="303" xr:uid="{00000000-0005-0000-0000-000015010000}"/>
    <cellStyle name="Note 2 2 5" xfId="304" xr:uid="{00000000-0005-0000-0000-000016010000}"/>
    <cellStyle name="Note 2 2 6" xfId="305" xr:uid="{00000000-0005-0000-0000-000017010000}"/>
    <cellStyle name="Note 2 3" xfId="143" xr:uid="{00000000-0005-0000-0000-000018010000}"/>
    <cellStyle name="Note 2 3 2" xfId="144" xr:uid="{00000000-0005-0000-0000-000019010000}"/>
    <cellStyle name="Note 2 3 2 2" xfId="145" xr:uid="{00000000-0005-0000-0000-00001A010000}"/>
    <cellStyle name="Note 2 3 2 2 2" xfId="306" xr:uid="{00000000-0005-0000-0000-00001B010000}"/>
    <cellStyle name="Note 2 3 2 3" xfId="307" xr:uid="{00000000-0005-0000-0000-00001C010000}"/>
    <cellStyle name="Note 2 3 3" xfId="146" xr:uid="{00000000-0005-0000-0000-00001D010000}"/>
    <cellStyle name="Note 2 3 3 2" xfId="147" xr:uid="{00000000-0005-0000-0000-00001E010000}"/>
    <cellStyle name="Note 2 3 3 2 2" xfId="308" xr:uid="{00000000-0005-0000-0000-00001F010000}"/>
    <cellStyle name="Note 2 3 3 3" xfId="309" xr:uid="{00000000-0005-0000-0000-000020010000}"/>
    <cellStyle name="Note 2 3 4" xfId="310" xr:uid="{00000000-0005-0000-0000-000021010000}"/>
    <cellStyle name="Note 2 4" xfId="148" xr:uid="{00000000-0005-0000-0000-000022010000}"/>
    <cellStyle name="Note 2 4 2" xfId="149" xr:uid="{00000000-0005-0000-0000-000023010000}"/>
    <cellStyle name="Note 2 4 2 2" xfId="311" xr:uid="{00000000-0005-0000-0000-000024010000}"/>
    <cellStyle name="Note 2 4 3" xfId="312" xr:uid="{00000000-0005-0000-0000-000025010000}"/>
    <cellStyle name="Note 2 5" xfId="313" xr:uid="{00000000-0005-0000-0000-000026010000}"/>
    <cellStyle name="Note 3" xfId="150" xr:uid="{00000000-0005-0000-0000-000027010000}"/>
    <cellStyle name="Note 3 2" xfId="314" xr:uid="{00000000-0005-0000-0000-000028010000}"/>
    <cellStyle name="Nötr 2" xfId="315" xr:uid="{00000000-0005-0000-0000-000029010000}"/>
    <cellStyle name="Output" xfId="151" xr:uid="{00000000-0005-0000-0000-00002A010000}"/>
    <cellStyle name="Output 2" xfId="152" xr:uid="{00000000-0005-0000-0000-00002B010000}"/>
    <cellStyle name="Output 2 2" xfId="153" xr:uid="{00000000-0005-0000-0000-00002C010000}"/>
    <cellStyle name="Output 2 2 2" xfId="316" xr:uid="{00000000-0005-0000-0000-00002D010000}"/>
    <cellStyle name="Output 2 3" xfId="317" xr:uid="{00000000-0005-0000-0000-00002E010000}"/>
    <cellStyle name="Output 3" xfId="318" xr:uid="{00000000-0005-0000-0000-00002F010000}"/>
    <cellStyle name="Percent 2" xfId="154" xr:uid="{00000000-0005-0000-0000-000030010000}"/>
    <cellStyle name="Percent 2 2" xfId="155" xr:uid="{00000000-0005-0000-0000-000031010000}"/>
    <cellStyle name="Percent 2 2 2" xfId="319" xr:uid="{00000000-0005-0000-0000-000032010000}"/>
    <cellStyle name="Percent 2 3" xfId="320" xr:uid="{00000000-0005-0000-0000-000033010000}"/>
    <cellStyle name="Percent 3" xfId="156" xr:uid="{00000000-0005-0000-0000-000034010000}"/>
    <cellStyle name="Percent 3 2" xfId="321" xr:uid="{00000000-0005-0000-0000-000035010000}"/>
    <cellStyle name="Title" xfId="157" xr:uid="{00000000-0005-0000-0000-000036010000}"/>
    <cellStyle name="Title 2" xfId="158" xr:uid="{00000000-0005-0000-0000-000037010000}"/>
    <cellStyle name="Toplam 2" xfId="159" xr:uid="{00000000-0005-0000-0000-000038010000}"/>
    <cellStyle name="Total" xfId="160" xr:uid="{00000000-0005-0000-0000-000039010000}"/>
    <cellStyle name="Total 2" xfId="161" xr:uid="{00000000-0005-0000-0000-00003A010000}"/>
    <cellStyle name="Total 2 2" xfId="162" xr:uid="{00000000-0005-0000-0000-00003B010000}"/>
    <cellStyle name="Total 2 2 2" xfId="322" xr:uid="{00000000-0005-0000-0000-00003C010000}"/>
    <cellStyle name="Total 2 3" xfId="323" xr:uid="{00000000-0005-0000-0000-00003D010000}"/>
    <cellStyle name="Total 3" xfId="324" xr:uid="{00000000-0005-0000-0000-00003E010000}"/>
    <cellStyle name="Uyarı Metni 2" xfId="163" xr:uid="{00000000-0005-0000-0000-00003F010000}"/>
    <cellStyle name="Virgül 2" xfId="164" xr:uid="{00000000-0005-0000-0000-000041010000}"/>
    <cellStyle name="Virgül 3" xfId="325" xr:uid="{00000000-0005-0000-0000-000042010000}"/>
    <cellStyle name="Vurgu1 2" xfId="326" xr:uid="{00000000-0005-0000-0000-000043010000}"/>
    <cellStyle name="Vurgu2 2" xfId="327" xr:uid="{00000000-0005-0000-0000-000044010000}"/>
    <cellStyle name="Vurgu3 2" xfId="328" xr:uid="{00000000-0005-0000-0000-000045010000}"/>
    <cellStyle name="Vurgu4 2" xfId="329" xr:uid="{00000000-0005-0000-0000-000046010000}"/>
    <cellStyle name="Vurgu5 2" xfId="330" xr:uid="{00000000-0005-0000-0000-000047010000}"/>
    <cellStyle name="Vurgu6 2" xfId="331" xr:uid="{00000000-0005-0000-0000-000048010000}"/>
    <cellStyle name="Warning Text" xfId="165" xr:uid="{00000000-0005-0000-0000-000049010000}"/>
    <cellStyle name="Warning Text 2" xfId="166" xr:uid="{00000000-0005-0000-0000-00004A010000}"/>
    <cellStyle name="Warning Text 2 2" xfId="167" xr:uid="{00000000-0005-0000-0000-00004B010000}"/>
    <cellStyle name="Warning Text 2 2 2" xfId="332" xr:uid="{00000000-0005-0000-0000-00004C010000}"/>
    <cellStyle name="Warning Text 2 3" xfId="333" xr:uid="{00000000-0005-0000-0000-00004D010000}"/>
    <cellStyle name="Warning Text 3" xfId="334" xr:uid="{00000000-0005-0000-0000-00004E010000}"/>
    <cellStyle name="Yüzde 2" xfId="168" xr:uid="{00000000-0005-0000-0000-00004F010000}"/>
    <cellStyle name="Yüzde 3" xfId="169" xr:uid="{00000000-0005-0000-0000-000050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A31" sqref="A31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2022</v>
      </c>
      <c r="C7" s="5">
        <v>2023</v>
      </c>
      <c r="D7" s="6" t="s">
        <v>12</v>
      </c>
      <c r="E7" s="6" t="s">
        <v>13</v>
      </c>
      <c r="F7" s="4">
        <v>2022</v>
      </c>
      <c r="G7" s="5">
        <v>2023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2742291.4416200002</v>
      </c>
      <c r="C8" s="7">
        <f>C9+C18+C20</f>
        <v>2564355.1497200001</v>
      </c>
      <c r="D8" s="9">
        <f t="shared" ref="D8:D46" si="0">(C8-B8)/B8*100</f>
        <v>-6.4885988848393428</v>
      </c>
      <c r="E8" s="9">
        <f>C8/C$44*100</f>
        <v>15.540245058681526</v>
      </c>
      <c r="F8" s="7">
        <f>F9+F18+F20</f>
        <v>5292221.0845600003</v>
      </c>
      <c r="G8" s="7">
        <f>G9+G18+G20</f>
        <v>5434010.8896999992</v>
      </c>
      <c r="H8" s="9">
        <f t="shared" ref="H8:H46" si="1">(G8-F8)/F8*100</f>
        <v>2.6792116745399994</v>
      </c>
      <c r="I8" s="9">
        <f t="shared" ref="I8:I44" si="2">G8/G$44*100</f>
        <v>16.239272852992119</v>
      </c>
      <c r="J8" s="7">
        <f>J9+J18+J20</f>
        <v>30812242.315000001</v>
      </c>
      <c r="K8" s="7">
        <f>K9+K18+K20</f>
        <v>34372688.26534</v>
      </c>
      <c r="L8" s="9">
        <f t="shared" ref="L8:L46" si="3">(K8-J8)/J8*100</f>
        <v>11.555296475799505</v>
      </c>
      <c r="M8" s="9">
        <f t="shared" ref="M8:M44" si="4">K8/K$44*100</f>
        <v>15.236747196809283</v>
      </c>
    </row>
    <row r="9" spans="1:13" ht="15.75" x14ac:dyDescent="0.25">
      <c r="A9" s="8" t="s">
        <v>2</v>
      </c>
      <c r="B9" s="7">
        <f>B10+B11+B12+B13+B14+B15+B16+B17</f>
        <v>1803923.1892500001</v>
      </c>
      <c r="C9" s="7">
        <f>C10+C11+C12+C13+C14+C15+C16+C17</f>
        <v>1741399.1824100001</v>
      </c>
      <c r="D9" s="9">
        <f t="shared" si="0"/>
        <v>-3.4660016131837041</v>
      </c>
      <c r="E9" s="9">
        <f t="shared" ref="E9:E44" si="5">C9/C$44*100</f>
        <v>10.553050751411678</v>
      </c>
      <c r="F9" s="7">
        <f>F10+F11+F12+F13+F14+F15+F16+F17</f>
        <v>3496060.4813500005</v>
      </c>
      <c r="G9" s="7">
        <f>G10+G11+G12+G13+G14+G15+G16+G17</f>
        <v>3713874.7378799994</v>
      </c>
      <c r="H9" s="9">
        <f t="shared" si="1"/>
        <v>6.2302771274108562</v>
      </c>
      <c r="I9" s="9">
        <f t="shared" si="2"/>
        <v>11.098731017375183</v>
      </c>
      <c r="J9" s="7">
        <f>J10+J11+J12+J13+J14+J15+J16+J17</f>
        <v>19985969.707249999</v>
      </c>
      <c r="K9" s="7">
        <f>K10+K11+K12+K13+K14+K15+K16+K17</f>
        <v>21947288.048430003</v>
      </c>
      <c r="L9" s="9">
        <f t="shared" si="3"/>
        <v>9.8134760029608543</v>
      </c>
      <c r="M9" s="9">
        <f t="shared" si="4"/>
        <v>9.7288078566343099</v>
      </c>
    </row>
    <row r="10" spans="1:13" ht="14.25" x14ac:dyDescent="0.2">
      <c r="A10" s="10" t="s">
        <v>20</v>
      </c>
      <c r="B10" s="11">
        <v>938161.19772000005</v>
      </c>
      <c r="C10" s="11">
        <v>833564.70949000004</v>
      </c>
      <c r="D10" s="12">
        <f t="shared" si="0"/>
        <v>-11.149095537547215</v>
      </c>
      <c r="E10" s="12">
        <f t="shared" si="5"/>
        <v>5.0514843309272859</v>
      </c>
      <c r="F10" s="11">
        <v>1767382.70792</v>
      </c>
      <c r="G10" s="11">
        <v>1820527.9873599999</v>
      </c>
      <c r="H10" s="12">
        <f t="shared" si="1"/>
        <v>3.0070046064072704</v>
      </c>
      <c r="I10" s="12">
        <f t="shared" si="2"/>
        <v>5.4405578721392285</v>
      </c>
      <c r="J10" s="11">
        <v>9679508.8334199991</v>
      </c>
      <c r="K10" s="11">
        <v>11523197.347170001</v>
      </c>
      <c r="L10" s="12">
        <f t="shared" si="3"/>
        <v>19.047335412148005</v>
      </c>
      <c r="M10" s="12">
        <f t="shared" si="4"/>
        <v>5.1080102761359027</v>
      </c>
    </row>
    <row r="11" spans="1:13" ht="14.25" x14ac:dyDescent="0.2">
      <c r="A11" s="10" t="s">
        <v>21</v>
      </c>
      <c r="B11" s="11">
        <v>253755.51634</v>
      </c>
      <c r="C11" s="11">
        <v>309971.13965000003</v>
      </c>
      <c r="D11" s="12">
        <f t="shared" si="0"/>
        <v>22.153458620650543</v>
      </c>
      <c r="E11" s="12">
        <f t="shared" si="5"/>
        <v>1.8784556701538637</v>
      </c>
      <c r="F11" s="11">
        <v>538183.14436000003</v>
      </c>
      <c r="G11" s="11">
        <v>634488.34354000003</v>
      </c>
      <c r="H11" s="12">
        <f t="shared" si="1"/>
        <v>17.894503049612378</v>
      </c>
      <c r="I11" s="12">
        <f t="shared" si="2"/>
        <v>1.8961370416682957</v>
      </c>
      <c r="J11" s="11">
        <v>3090899.58556</v>
      </c>
      <c r="K11" s="11">
        <v>3048496.6993900002</v>
      </c>
      <c r="L11" s="12">
        <f t="shared" si="3"/>
        <v>-1.3718623008038422</v>
      </c>
      <c r="M11" s="12">
        <f t="shared" si="4"/>
        <v>1.3513395629794358</v>
      </c>
    </row>
    <row r="12" spans="1:13" ht="14.25" x14ac:dyDescent="0.2">
      <c r="A12" s="10" t="s">
        <v>22</v>
      </c>
      <c r="B12" s="11">
        <v>202800.77635999999</v>
      </c>
      <c r="C12" s="11">
        <v>171365.04516000001</v>
      </c>
      <c r="D12" s="12">
        <f t="shared" si="0"/>
        <v>-15.500794308694916</v>
      </c>
      <c r="E12" s="12">
        <f t="shared" si="5"/>
        <v>1.0384890706613721</v>
      </c>
      <c r="F12" s="11">
        <v>375767.46406999999</v>
      </c>
      <c r="G12" s="11">
        <v>342074.36073999997</v>
      </c>
      <c r="H12" s="12">
        <f t="shared" si="1"/>
        <v>-8.9664770241319989</v>
      </c>
      <c r="I12" s="12">
        <f t="shared" si="2"/>
        <v>1.0222723128139328</v>
      </c>
      <c r="J12" s="11">
        <v>2127399.0240000002</v>
      </c>
      <c r="K12" s="11">
        <v>2491236.43982</v>
      </c>
      <c r="L12" s="12">
        <f t="shared" si="3"/>
        <v>17.102452888029514</v>
      </c>
      <c r="M12" s="12">
        <f t="shared" si="4"/>
        <v>1.1043168793781004</v>
      </c>
    </row>
    <row r="13" spans="1:13" ht="14.25" x14ac:dyDescent="0.2">
      <c r="A13" s="10" t="s">
        <v>23</v>
      </c>
      <c r="B13" s="11">
        <v>126408.85445</v>
      </c>
      <c r="C13" s="11">
        <v>107143.05196</v>
      </c>
      <c r="D13" s="12">
        <f t="shared" si="0"/>
        <v>-15.24086471143557</v>
      </c>
      <c r="E13" s="12">
        <f t="shared" si="5"/>
        <v>0.64929745943156547</v>
      </c>
      <c r="F13" s="11">
        <v>245794.32522</v>
      </c>
      <c r="G13" s="11">
        <v>235110.81800999999</v>
      </c>
      <c r="H13" s="12">
        <f t="shared" si="1"/>
        <v>-4.3465231349168292</v>
      </c>
      <c r="I13" s="12">
        <f t="shared" si="2"/>
        <v>0.70261705429989474</v>
      </c>
      <c r="J13" s="11">
        <v>1594288.87662</v>
      </c>
      <c r="K13" s="11">
        <v>1560720.0785699999</v>
      </c>
      <c r="L13" s="12">
        <f t="shared" si="3"/>
        <v>-2.1055655936813795</v>
      </c>
      <c r="M13" s="12">
        <f t="shared" si="4"/>
        <v>0.69183699274794519</v>
      </c>
    </row>
    <row r="14" spans="1:13" ht="14.25" x14ac:dyDescent="0.2">
      <c r="A14" s="10" t="s">
        <v>24</v>
      </c>
      <c r="B14" s="11">
        <v>165835.78760000001</v>
      </c>
      <c r="C14" s="11">
        <v>156305.72312000001</v>
      </c>
      <c r="D14" s="12">
        <f t="shared" si="0"/>
        <v>-5.7466875020889647</v>
      </c>
      <c r="E14" s="12">
        <f t="shared" si="5"/>
        <v>0.94722809421481524</v>
      </c>
      <c r="F14" s="11">
        <v>347786.51208999997</v>
      </c>
      <c r="G14" s="11">
        <v>299393.42470999999</v>
      </c>
      <c r="H14" s="12">
        <f t="shared" si="1"/>
        <v>-13.914595793029733</v>
      </c>
      <c r="I14" s="12">
        <f t="shared" si="2"/>
        <v>0.89472244589591898</v>
      </c>
      <c r="J14" s="11">
        <v>2211846.3332699998</v>
      </c>
      <c r="K14" s="11">
        <v>1700784.15261</v>
      </c>
      <c r="L14" s="12">
        <f t="shared" si="3"/>
        <v>-23.10568202558828</v>
      </c>
      <c r="M14" s="12">
        <f t="shared" si="4"/>
        <v>0.75392468490132902</v>
      </c>
    </row>
    <row r="15" spans="1:13" ht="14.25" x14ac:dyDescent="0.2">
      <c r="A15" s="10" t="s">
        <v>25</v>
      </c>
      <c r="B15" s="11">
        <v>46265.332340000001</v>
      </c>
      <c r="C15" s="11">
        <v>82022.44283</v>
      </c>
      <c r="D15" s="12">
        <f t="shared" si="0"/>
        <v>77.287049895641147</v>
      </c>
      <c r="E15" s="12">
        <f t="shared" si="5"/>
        <v>0.49706409115331518</v>
      </c>
      <c r="F15" s="11">
        <v>83786.840169999996</v>
      </c>
      <c r="G15" s="11">
        <v>201219.94200000001</v>
      </c>
      <c r="H15" s="12">
        <f t="shared" si="1"/>
        <v>140.15697643177992</v>
      </c>
      <c r="I15" s="12">
        <f t="shared" si="2"/>
        <v>0.60133584711709143</v>
      </c>
      <c r="J15" s="11">
        <v>351142.88565000001</v>
      </c>
      <c r="K15" s="11">
        <v>613061.59030000004</v>
      </c>
      <c r="L15" s="12">
        <f t="shared" si="3"/>
        <v>74.590349215010505</v>
      </c>
      <c r="M15" s="12">
        <f t="shared" si="4"/>
        <v>0.27175833310931663</v>
      </c>
    </row>
    <row r="16" spans="1:13" ht="14.25" x14ac:dyDescent="0.2">
      <c r="A16" s="10" t="s">
        <v>26</v>
      </c>
      <c r="B16" s="11">
        <v>55002.358999999997</v>
      </c>
      <c r="C16" s="11">
        <v>64827.892090000001</v>
      </c>
      <c r="D16" s="12">
        <f t="shared" si="0"/>
        <v>17.863839421869169</v>
      </c>
      <c r="E16" s="12">
        <f t="shared" si="5"/>
        <v>0.39286341824624543</v>
      </c>
      <c r="F16" s="11">
        <v>109251.03085</v>
      </c>
      <c r="G16" s="11">
        <v>150914.00255</v>
      </c>
      <c r="H16" s="12">
        <f t="shared" si="1"/>
        <v>38.135083372533693</v>
      </c>
      <c r="I16" s="12">
        <f t="shared" si="2"/>
        <v>0.45099903450541268</v>
      </c>
      <c r="J16" s="11">
        <v>783415.15350000001</v>
      </c>
      <c r="K16" s="11">
        <v>870587.32787000004</v>
      </c>
      <c r="L16" s="12">
        <f t="shared" si="3"/>
        <v>11.127200435241519</v>
      </c>
      <c r="M16" s="12">
        <f t="shared" si="4"/>
        <v>0.38591450645647357</v>
      </c>
    </row>
    <row r="17" spans="1:13" ht="14.25" x14ac:dyDescent="0.2">
      <c r="A17" s="10" t="s">
        <v>27</v>
      </c>
      <c r="B17" s="11">
        <v>15693.36544</v>
      </c>
      <c r="C17" s="11">
        <v>16199.178110000001</v>
      </c>
      <c r="D17" s="12">
        <f t="shared" si="0"/>
        <v>3.2230987797605333</v>
      </c>
      <c r="E17" s="12">
        <f t="shared" si="5"/>
        <v>9.8168616623214855E-2</v>
      </c>
      <c r="F17" s="11">
        <v>28108.45667</v>
      </c>
      <c r="G17" s="11">
        <v>30145.858970000001</v>
      </c>
      <c r="H17" s="12">
        <f t="shared" si="1"/>
        <v>7.248360605207151</v>
      </c>
      <c r="I17" s="12">
        <f t="shared" si="2"/>
        <v>9.0089408935409204E-2</v>
      </c>
      <c r="J17" s="11">
        <v>147469.01522999999</v>
      </c>
      <c r="K17" s="11">
        <v>139204.41269999999</v>
      </c>
      <c r="L17" s="12">
        <f t="shared" si="3"/>
        <v>-5.6042976330384517</v>
      </c>
      <c r="M17" s="12">
        <f t="shared" si="4"/>
        <v>6.1706620925805172E-2</v>
      </c>
    </row>
    <row r="18" spans="1:13" ht="15.75" x14ac:dyDescent="0.25">
      <c r="A18" s="8" t="s">
        <v>3</v>
      </c>
      <c r="B18" s="7">
        <f>B19</f>
        <v>316201.99005999998</v>
      </c>
      <c r="C18" s="7">
        <f>C19</f>
        <v>244169.93693</v>
      </c>
      <c r="D18" s="9">
        <f t="shared" si="0"/>
        <v>-22.780392089351416</v>
      </c>
      <c r="E18" s="9">
        <f t="shared" si="5"/>
        <v>1.4796938935191275</v>
      </c>
      <c r="F18" s="7">
        <f>F19</f>
        <v>616497.31038000004</v>
      </c>
      <c r="G18" s="7">
        <f>G19</f>
        <v>515461.16873999999</v>
      </c>
      <c r="H18" s="9">
        <f t="shared" si="1"/>
        <v>-16.388740054311484</v>
      </c>
      <c r="I18" s="9">
        <f t="shared" si="2"/>
        <v>1.5404302152131317</v>
      </c>
      <c r="J18" s="7">
        <f>J19</f>
        <v>3589140.4276700001</v>
      </c>
      <c r="K18" s="7">
        <f>K19</f>
        <v>3963730.29379</v>
      </c>
      <c r="L18" s="9">
        <f t="shared" si="3"/>
        <v>10.436757036090013</v>
      </c>
      <c r="M18" s="9">
        <f t="shared" si="4"/>
        <v>1.7570448949642381</v>
      </c>
    </row>
    <row r="19" spans="1:13" ht="14.25" x14ac:dyDescent="0.2">
      <c r="A19" s="10" t="s">
        <v>28</v>
      </c>
      <c r="B19" s="11">
        <v>316201.99005999998</v>
      </c>
      <c r="C19" s="11">
        <v>244169.93693</v>
      </c>
      <c r="D19" s="12">
        <f t="shared" si="0"/>
        <v>-22.780392089351416</v>
      </c>
      <c r="E19" s="12">
        <f t="shared" si="5"/>
        <v>1.4796938935191275</v>
      </c>
      <c r="F19" s="11">
        <v>616497.31038000004</v>
      </c>
      <c r="G19" s="11">
        <v>515461.16873999999</v>
      </c>
      <c r="H19" s="12">
        <f t="shared" si="1"/>
        <v>-16.388740054311484</v>
      </c>
      <c r="I19" s="12">
        <f t="shared" si="2"/>
        <v>1.5404302152131317</v>
      </c>
      <c r="J19" s="11">
        <v>3589140.4276700001</v>
      </c>
      <c r="K19" s="11">
        <v>3963730.29379</v>
      </c>
      <c r="L19" s="12">
        <f t="shared" si="3"/>
        <v>10.436757036090013</v>
      </c>
      <c r="M19" s="12">
        <f t="shared" si="4"/>
        <v>1.7570448949642381</v>
      </c>
    </row>
    <row r="20" spans="1:13" ht="15.75" x14ac:dyDescent="0.25">
      <c r="A20" s="8" t="s">
        <v>11</v>
      </c>
      <c r="B20" s="7">
        <f>B21</f>
        <v>622166.26231000002</v>
      </c>
      <c r="C20" s="7">
        <f>C21</f>
        <v>578786.03038000001</v>
      </c>
      <c r="D20" s="9">
        <f t="shared" si="0"/>
        <v>-6.9724500600428589</v>
      </c>
      <c r="E20" s="9">
        <f t="shared" si="5"/>
        <v>3.5075004137507202</v>
      </c>
      <c r="F20" s="7">
        <f>F21</f>
        <v>1179663.2928299999</v>
      </c>
      <c r="G20" s="7">
        <f>G21</f>
        <v>1204674.9830799999</v>
      </c>
      <c r="H20" s="9">
        <f t="shared" si="1"/>
        <v>2.1202397668912116</v>
      </c>
      <c r="I20" s="9">
        <f t="shared" si="2"/>
        <v>3.6001116204038044</v>
      </c>
      <c r="J20" s="7">
        <f>J21</f>
        <v>7237132.1800800003</v>
      </c>
      <c r="K20" s="7">
        <f>K21</f>
        <v>8461669.9231199995</v>
      </c>
      <c r="L20" s="9">
        <f t="shared" si="3"/>
        <v>16.920206962787059</v>
      </c>
      <c r="M20" s="9">
        <f t="shared" si="4"/>
        <v>3.7508944452107369</v>
      </c>
    </row>
    <row r="21" spans="1:13" ht="14.25" x14ac:dyDescent="0.2">
      <c r="A21" s="10" t="s">
        <v>29</v>
      </c>
      <c r="B21" s="11">
        <v>622166.26231000002</v>
      </c>
      <c r="C21" s="11">
        <v>578786.03038000001</v>
      </c>
      <c r="D21" s="12">
        <f t="shared" si="0"/>
        <v>-6.9724500600428589</v>
      </c>
      <c r="E21" s="12">
        <f t="shared" si="5"/>
        <v>3.5075004137507202</v>
      </c>
      <c r="F21" s="11">
        <v>1179663.2928299999</v>
      </c>
      <c r="G21" s="11">
        <v>1204674.9830799999</v>
      </c>
      <c r="H21" s="12">
        <f t="shared" si="1"/>
        <v>2.1202397668912116</v>
      </c>
      <c r="I21" s="12">
        <f t="shared" si="2"/>
        <v>3.6001116204038044</v>
      </c>
      <c r="J21" s="11">
        <v>7237132.1800800003</v>
      </c>
      <c r="K21" s="11">
        <v>8461669.9231199995</v>
      </c>
      <c r="L21" s="12">
        <f t="shared" si="3"/>
        <v>16.920206962787059</v>
      </c>
      <c r="M21" s="12">
        <f t="shared" si="4"/>
        <v>3.7508944452107369</v>
      </c>
    </row>
    <row r="22" spans="1:13" ht="16.5" x14ac:dyDescent="0.25">
      <c r="A22" s="17" t="s">
        <v>4</v>
      </c>
      <c r="B22" s="7">
        <f>B23+B27+B29</f>
        <v>14950490.1448</v>
      </c>
      <c r="C22" s="7">
        <f>C23+C27+C29</f>
        <v>13534468.193849999</v>
      </c>
      <c r="D22" s="9">
        <f t="shared" si="0"/>
        <v>-9.4714082095998275</v>
      </c>
      <c r="E22" s="9">
        <f t="shared" si="5"/>
        <v>82.020211784754295</v>
      </c>
      <c r="F22" s="7">
        <f>F23+F27+F29</f>
        <v>28036935.472439997</v>
      </c>
      <c r="G22" s="7">
        <f>G23+G27+G29</f>
        <v>27184046.371059999</v>
      </c>
      <c r="H22" s="9">
        <f t="shared" si="1"/>
        <v>-3.0420197036811629</v>
      </c>
      <c r="I22" s="9">
        <f t="shared" si="2"/>
        <v>81.238178433684567</v>
      </c>
      <c r="J22" s="7">
        <f>J23+J27+J29</f>
        <v>175792659.44045001</v>
      </c>
      <c r="K22" s="7">
        <f>K23+K27+K29</f>
        <v>184888041.70146</v>
      </c>
      <c r="L22" s="9">
        <f t="shared" si="3"/>
        <v>5.1739260842635266</v>
      </c>
      <c r="M22" s="9">
        <f t="shared" si="4"/>
        <v>81.957289152705528</v>
      </c>
    </row>
    <row r="23" spans="1:13" ht="15.75" x14ac:dyDescent="0.25">
      <c r="A23" s="8" t="s">
        <v>5</v>
      </c>
      <c r="B23" s="7">
        <f>B24+B25+B26</f>
        <v>1308204.2572600001</v>
      </c>
      <c r="C23" s="7">
        <f>C24+C25+C26</f>
        <v>1028224.0014199999</v>
      </c>
      <c r="D23" s="9">
        <f>(C23-B23)/B23*100</f>
        <v>-21.401876219728226</v>
      </c>
      <c r="E23" s="9">
        <f t="shared" si="5"/>
        <v>6.2311388338817331</v>
      </c>
      <c r="F23" s="7">
        <f>F24+F25+F26</f>
        <v>2454218.9863999998</v>
      </c>
      <c r="G23" s="7">
        <f>G24+G25+G26</f>
        <v>2236703.2082199999</v>
      </c>
      <c r="H23" s="9">
        <f t="shared" si="1"/>
        <v>-8.8629327450141488</v>
      </c>
      <c r="I23" s="9">
        <f t="shared" si="2"/>
        <v>6.6842769414200989</v>
      </c>
      <c r="J23" s="7">
        <f>J24+J25+J26</f>
        <v>15310624.447520001</v>
      </c>
      <c r="K23" s="7">
        <f>K24+K25+K26</f>
        <v>14948341.798289999</v>
      </c>
      <c r="L23" s="9">
        <f t="shared" si="3"/>
        <v>-2.366217331447142</v>
      </c>
      <c r="M23" s="9">
        <f t="shared" si="4"/>
        <v>6.6263104949434553</v>
      </c>
    </row>
    <row r="24" spans="1:13" ht="14.25" x14ac:dyDescent="0.2">
      <c r="A24" s="10" t="s">
        <v>30</v>
      </c>
      <c r="B24" s="11">
        <v>879818.74132000003</v>
      </c>
      <c r="C24" s="11">
        <v>720069.48416999995</v>
      </c>
      <c r="D24" s="12">
        <f t="shared" si="0"/>
        <v>-18.157064591546074</v>
      </c>
      <c r="E24" s="12">
        <f t="shared" si="5"/>
        <v>4.363692074595062</v>
      </c>
      <c r="F24" s="11">
        <v>1694667.8341999999</v>
      </c>
      <c r="G24" s="11">
        <v>1538451.83342</v>
      </c>
      <c r="H24" s="12">
        <f t="shared" si="1"/>
        <v>-9.2180896826748704</v>
      </c>
      <c r="I24" s="12">
        <f t="shared" si="2"/>
        <v>4.5975872336672188</v>
      </c>
      <c r="J24" s="11">
        <v>10361386.12865</v>
      </c>
      <c r="K24" s="11">
        <v>10199173.12878</v>
      </c>
      <c r="L24" s="12">
        <f t="shared" si="3"/>
        <v>-1.5655530819517423</v>
      </c>
      <c r="M24" s="12">
        <f t="shared" si="4"/>
        <v>4.5210959753884721</v>
      </c>
    </row>
    <row r="25" spans="1:13" ht="14.25" x14ac:dyDescent="0.2">
      <c r="A25" s="10" t="s">
        <v>31</v>
      </c>
      <c r="B25" s="11">
        <v>177385.28137000001</v>
      </c>
      <c r="C25" s="11">
        <v>172158.39339000001</v>
      </c>
      <c r="D25" s="12">
        <f t="shared" si="0"/>
        <v>-2.9466300358356499</v>
      </c>
      <c r="E25" s="12">
        <f t="shared" si="5"/>
        <v>1.0432968391611517</v>
      </c>
      <c r="F25" s="11">
        <v>310073.27698000002</v>
      </c>
      <c r="G25" s="11">
        <v>350762.26358000003</v>
      </c>
      <c r="H25" s="12">
        <f t="shared" si="1"/>
        <v>13.122377715453522</v>
      </c>
      <c r="I25" s="12">
        <f t="shared" si="2"/>
        <v>1.0482356808679918</v>
      </c>
      <c r="J25" s="11">
        <v>1802974.1674899999</v>
      </c>
      <c r="K25" s="11">
        <v>2097572.77006</v>
      </c>
      <c r="L25" s="12">
        <f t="shared" si="3"/>
        <v>16.339590876120198</v>
      </c>
      <c r="M25" s="12">
        <f t="shared" si="4"/>
        <v>0.9298133965431653</v>
      </c>
    </row>
    <row r="26" spans="1:13" ht="14.25" x14ac:dyDescent="0.2">
      <c r="A26" s="10" t="s">
        <v>32</v>
      </c>
      <c r="B26" s="11">
        <v>251000.23457</v>
      </c>
      <c r="C26" s="11">
        <v>135996.12385999999</v>
      </c>
      <c r="D26" s="12">
        <f t="shared" si="0"/>
        <v>-45.818327981652615</v>
      </c>
      <c r="E26" s="12">
        <f t="shared" si="5"/>
        <v>0.82414992012552069</v>
      </c>
      <c r="F26" s="11">
        <v>449477.87521999999</v>
      </c>
      <c r="G26" s="11">
        <v>347489.11122000002</v>
      </c>
      <c r="H26" s="12">
        <f t="shared" si="1"/>
        <v>-22.690497046174045</v>
      </c>
      <c r="I26" s="12">
        <f t="shared" si="2"/>
        <v>1.0384540268848896</v>
      </c>
      <c r="J26" s="11">
        <v>3146264.1513800002</v>
      </c>
      <c r="K26" s="11">
        <v>2651595.8994499999</v>
      </c>
      <c r="L26" s="12">
        <f t="shared" si="3"/>
        <v>-15.72240054011457</v>
      </c>
      <c r="M26" s="12">
        <f t="shared" si="4"/>
        <v>1.175401123011818</v>
      </c>
    </row>
    <row r="27" spans="1:13" ht="15.75" x14ac:dyDescent="0.25">
      <c r="A27" s="8" t="s">
        <v>6</v>
      </c>
      <c r="B27" s="7">
        <f>B28</f>
        <v>2432060.3605399998</v>
      </c>
      <c r="C27" s="7">
        <f>C28</f>
        <v>2251822.13851</v>
      </c>
      <c r="D27" s="9">
        <f t="shared" si="0"/>
        <v>-7.4109271691752268</v>
      </c>
      <c r="E27" s="9">
        <f t="shared" si="5"/>
        <v>13.646264194267571</v>
      </c>
      <c r="F27" s="7">
        <f>F28</f>
        <v>4572814.9503499996</v>
      </c>
      <c r="G27" s="7">
        <f>G28</f>
        <v>4548442.7244699998</v>
      </c>
      <c r="H27" s="9">
        <f t="shared" si="1"/>
        <v>-0.53298080382925572</v>
      </c>
      <c r="I27" s="9">
        <f t="shared" si="2"/>
        <v>13.592796179131881</v>
      </c>
      <c r="J27" s="7">
        <f>J28</f>
        <v>26667893.613400001</v>
      </c>
      <c r="K27" s="7">
        <f>K28</f>
        <v>33475623.51131</v>
      </c>
      <c r="L27" s="9">
        <f t="shared" si="3"/>
        <v>25.527812569678439</v>
      </c>
      <c r="M27" s="9">
        <f t="shared" si="4"/>
        <v>14.839095759982168</v>
      </c>
    </row>
    <row r="28" spans="1:13" ht="14.25" x14ac:dyDescent="0.2">
      <c r="A28" s="10" t="s">
        <v>33</v>
      </c>
      <c r="B28" s="11">
        <v>2432060.3605399998</v>
      </c>
      <c r="C28" s="11">
        <v>2251822.13851</v>
      </c>
      <c r="D28" s="12">
        <f t="shared" si="0"/>
        <v>-7.4109271691752268</v>
      </c>
      <c r="E28" s="12">
        <f t="shared" si="5"/>
        <v>13.646264194267571</v>
      </c>
      <c r="F28" s="11">
        <v>4572814.9503499996</v>
      </c>
      <c r="G28" s="11">
        <v>4548442.7244699998</v>
      </c>
      <c r="H28" s="12">
        <f t="shared" si="1"/>
        <v>-0.53298080382925572</v>
      </c>
      <c r="I28" s="12">
        <f t="shared" si="2"/>
        <v>13.592796179131881</v>
      </c>
      <c r="J28" s="11">
        <v>26667893.613400001</v>
      </c>
      <c r="K28" s="11">
        <v>33475623.51131</v>
      </c>
      <c r="L28" s="12">
        <f t="shared" si="3"/>
        <v>25.527812569678439</v>
      </c>
      <c r="M28" s="12">
        <f t="shared" si="4"/>
        <v>14.839095759982168</v>
      </c>
    </row>
    <row r="29" spans="1:13" ht="15.75" x14ac:dyDescent="0.25">
      <c r="A29" s="8" t="s">
        <v>7</v>
      </c>
      <c r="B29" s="7">
        <f>B30+B31+B32+B33+B34+B35+B36+B37+B38+B39+B40+B41</f>
        <v>11210225.526999999</v>
      </c>
      <c r="C29" s="7">
        <f>C30+C31+C32+C33+C34+C35+C36+C37+C38+C39+C40+C41</f>
        <v>10254422.053919999</v>
      </c>
      <c r="D29" s="9">
        <f t="shared" si="0"/>
        <v>-8.5261752386509322</v>
      </c>
      <c r="E29" s="9">
        <f t="shared" si="5"/>
        <v>62.142808756604992</v>
      </c>
      <c r="F29" s="7">
        <f>F30+F31+F32+F33+F34+F35+F36+F37+F38+F39+F40+F41</f>
        <v>21009901.535689998</v>
      </c>
      <c r="G29" s="7">
        <f>G30+G31+G32+G33+G34+G35+G36+G37+G38+G39+G40+G41</f>
        <v>20398900.438369997</v>
      </c>
      <c r="H29" s="9">
        <f t="shared" si="1"/>
        <v>-2.9081578334961735</v>
      </c>
      <c r="I29" s="9">
        <f t="shared" si="2"/>
        <v>60.961105313132578</v>
      </c>
      <c r="J29" s="7">
        <f>J30+J31+J32+J33+J34+J35+J36+J37+J38+J39+J40+J41</f>
        <v>133814141.37953</v>
      </c>
      <c r="K29" s="7">
        <f>K30+K31+K32+K33+K34+K35+K36+K37+K38+K39+K40+K41</f>
        <v>136464076.39186001</v>
      </c>
      <c r="L29" s="9">
        <f t="shared" si="3"/>
        <v>1.9803101413729804</v>
      </c>
      <c r="M29" s="9">
        <f t="shared" si="4"/>
        <v>60.491882897779902</v>
      </c>
    </row>
    <row r="30" spans="1:13" ht="14.25" x14ac:dyDescent="0.2">
      <c r="A30" s="10" t="s">
        <v>34</v>
      </c>
      <c r="B30" s="11">
        <v>1840370.0933099999</v>
      </c>
      <c r="C30" s="11">
        <v>1581188.70141</v>
      </c>
      <c r="D30" s="12">
        <f t="shared" si="0"/>
        <v>-14.083112567529769</v>
      </c>
      <c r="E30" s="12">
        <f t="shared" si="5"/>
        <v>9.58215943942586</v>
      </c>
      <c r="F30" s="11">
        <v>3431947.65918</v>
      </c>
      <c r="G30" s="11">
        <v>3211572.0842900001</v>
      </c>
      <c r="H30" s="12">
        <f t="shared" si="1"/>
        <v>-6.4212976646227311</v>
      </c>
      <c r="I30" s="12">
        <f t="shared" si="2"/>
        <v>9.5976243740500156</v>
      </c>
      <c r="J30" s="11">
        <v>20648829.014940001</v>
      </c>
      <c r="K30" s="11">
        <v>20979422.849059999</v>
      </c>
      <c r="L30" s="12">
        <f t="shared" si="3"/>
        <v>1.6010294524730875</v>
      </c>
      <c r="M30" s="12">
        <f t="shared" si="4"/>
        <v>9.2997719531998797</v>
      </c>
    </row>
    <row r="31" spans="1:13" ht="14.25" x14ac:dyDescent="0.2">
      <c r="A31" s="10" t="s">
        <v>35</v>
      </c>
      <c r="B31" s="11">
        <v>2538030.7753300001</v>
      </c>
      <c r="C31" s="11">
        <v>2631930.0147099998</v>
      </c>
      <c r="D31" s="12">
        <f t="shared" si="0"/>
        <v>3.6996887623551653</v>
      </c>
      <c r="E31" s="12">
        <f t="shared" si="5"/>
        <v>15.949755403559681</v>
      </c>
      <c r="F31" s="11">
        <v>4765635.8768800003</v>
      </c>
      <c r="G31" s="11">
        <v>5347174.4057900002</v>
      </c>
      <c r="H31" s="12">
        <f t="shared" si="1"/>
        <v>12.202747837518917</v>
      </c>
      <c r="I31" s="12">
        <f t="shared" si="2"/>
        <v>15.979766314556237</v>
      </c>
      <c r="J31" s="11">
        <v>29303201.29896</v>
      </c>
      <c r="K31" s="11">
        <v>31560872.564429998</v>
      </c>
      <c r="L31" s="12">
        <f t="shared" si="3"/>
        <v>7.704520889839177</v>
      </c>
      <c r="M31" s="12">
        <f t="shared" si="4"/>
        <v>13.990323737926499</v>
      </c>
    </row>
    <row r="32" spans="1:13" ht="14.25" x14ac:dyDescent="0.2">
      <c r="A32" s="10" t="s">
        <v>36</v>
      </c>
      <c r="B32" s="11">
        <v>67064.578930000003</v>
      </c>
      <c r="C32" s="11">
        <v>49109.584390000004</v>
      </c>
      <c r="D32" s="12">
        <f t="shared" si="0"/>
        <v>-26.772694060661866</v>
      </c>
      <c r="E32" s="12">
        <f t="shared" si="5"/>
        <v>0.29760892372257075</v>
      </c>
      <c r="F32" s="11">
        <v>137844.37489000001</v>
      </c>
      <c r="G32" s="11">
        <v>69620.665380000006</v>
      </c>
      <c r="H32" s="12">
        <f t="shared" si="1"/>
        <v>-49.493285137273546</v>
      </c>
      <c r="I32" s="12">
        <f t="shared" si="2"/>
        <v>0.20805791601479473</v>
      </c>
      <c r="J32" s="11">
        <v>1705933.43928</v>
      </c>
      <c r="K32" s="11">
        <v>1384929.0655100001</v>
      </c>
      <c r="L32" s="12">
        <f t="shared" si="3"/>
        <v>-18.816934258905309</v>
      </c>
      <c r="M32" s="12">
        <f t="shared" si="4"/>
        <v>0.61391224025871127</v>
      </c>
    </row>
    <row r="33" spans="1:13" ht="14.25" x14ac:dyDescent="0.2">
      <c r="A33" s="10" t="s">
        <v>37</v>
      </c>
      <c r="B33" s="11">
        <v>1173479.1423599999</v>
      </c>
      <c r="C33" s="11">
        <v>1310996.56638</v>
      </c>
      <c r="D33" s="12">
        <f t="shared" si="0"/>
        <v>11.718778720125938</v>
      </c>
      <c r="E33" s="12">
        <f t="shared" si="5"/>
        <v>7.9447684595715131</v>
      </c>
      <c r="F33" s="11">
        <v>2153856.0038100001</v>
      </c>
      <c r="G33" s="11">
        <v>2486738.4359300002</v>
      </c>
      <c r="H33" s="12">
        <f t="shared" si="1"/>
        <v>15.455185097386151</v>
      </c>
      <c r="I33" s="12">
        <f t="shared" si="2"/>
        <v>7.4314948561539573</v>
      </c>
      <c r="J33" s="11">
        <v>14356385.905139999</v>
      </c>
      <c r="K33" s="11">
        <v>15503354.780889999</v>
      </c>
      <c r="L33" s="12">
        <f t="shared" si="3"/>
        <v>7.9892591584582009</v>
      </c>
      <c r="M33" s="12">
        <f t="shared" si="4"/>
        <v>6.8723370041749305</v>
      </c>
    </row>
    <row r="34" spans="1:13" ht="14.25" x14ac:dyDescent="0.2">
      <c r="A34" s="10" t="s">
        <v>38</v>
      </c>
      <c r="B34" s="11">
        <v>812965.72655999998</v>
      </c>
      <c r="C34" s="11">
        <v>851971.25410000002</v>
      </c>
      <c r="D34" s="12">
        <f t="shared" si="0"/>
        <v>4.797930129852932</v>
      </c>
      <c r="E34" s="12">
        <f t="shared" si="5"/>
        <v>5.1630298061919682</v>
      </c>
      <c r="F34" s="11">
        <v>1524402.8845800001</v>
      </c>
      <c r="G34" s="11">
        <v>1696128.10207</v>
      </c>
      <c r="H34" s="12">
        <f t="shared" si="1"/>
        <v>11.265080854088865</v>
      </c>
      <c r="I34" s="12">
        <f t="shared" si="2"/>
        <v>5.068794966044508</v>
      </c>
      <c r="J34" s="11">
        <v>9601034.5453699995</v>
      </c>
      <c r="K34" s="11">
        <v>10536799.004000001</v>
      </c>
      <c r="L34" s="12">
        <f t="shared" si="3"/>
        <v>9.7464961115181499</v>
      </c>
      <c r="M34" s="12">
        <f t="shared" si="4"/>
        <v>4.6707589888867771</v>
      </c>
    </row>
    <row r="35" spans="1:13" ht="14.25" x14ac:dyDescent="0.2">
      <c r="A35" s="10" t="s">
        <v>39</v>
      </c>
      <c r="B35" s="11">
        <v>1241133.5713299999</v>
      </c>
      <c r="C35" s="11">
        <v>1002786.70685</v>
      </c>
      <c r="D35" s="12">
        <f t="shared" si="0"/>
        <v>-19.203965631562706</v>
      </c>
      <c r="E35" s="12">
        <f t="shared" si="5"/>
        <v>6.0769863206111632</v>
      </c>
      <c r="F35" s="11">
        <v>2360990.5004599998</v>
      </c>
      <c r="G35" s="11">
        <v>2052699.29681</v>
      </c>
      <c r="H35" s="12">
        <f t="shared" si="1"/>
        <v>-13.057706229226012</v>
      </c>
      <c r="I35" s="12">
        <f t="shared" si="2"/>
        <v>6.1343903504549226</v>
      </c>
      <c r="J35" s="11">
        <v>13126767.65615</v>
      </c>
      <c r="K35" s="11">
        <v>14073538.90546</v>
      </c>
      <c r="L35" s="12">
        <f t="shared" si="3"/>
        <v>7.2125238604831221</v>
      </c>
      <c r="M35" s="12">
        <f t="shared" si="4"/>
        <v>6.238527310160416</v>
      </c>
    </row>
    <row r="36" spans="1:13" ht="14.25" x14ac:dyDescent="0.2">
      <c r="A36" s="10" t="s">
        <v>40</v>
      </c>
      <c r="B36" s="11">
        <v>1746708.8002899999</v>
      </c>
      <c r="C36" s="11">
        <v>1069256.443</v>
      </c>
      <c r="D36" s="12">
        <f t="shared" si="0"/>
        <v>-38.784504731270886</v>
      </c>
      <c r="E36" s="12">
        <f t="shared" si="5"/>
        <v>6.4797994757506485</v>
      </c>
      <c r="F36" s="11">
        <v>3370622.1554100001</v>
      </c>
      <c r="G36" s="11">
        <v>2182481.9170900001</v>
      </c>
      <c r="H36" s="12">
        <f t="shared" si="1"/>
        <v>-35.249879207403339</v>
      </c>
      <c r="I36" s="12">
        <f t="shared" si="2"/>
        <v>6.5222392939117775</v>
      </c>
      <c r="J36" s="11">
        <v>23372938.856729999</v>
      </c>
      <c r="K36" s="11">
        <v>19857911.56013</v>
      </c>
      <c r="L36" s="12">
        <f t="shared" si="3"/>
        <v>-15.038876018742004</v>
      </c>
      <c r="M36" s="12">
        <f t="shared" si="4"/>
        <v>8.802627713101991</v>
      </c>
    </row>
    <row r="37" spans="1:13" ht="14.25" x14ac:dyDescent="0.2">
      <c r="A37" s="13" t="s">
        <v>41</v>
      </c>
      <c r="B37" s="11">
        <v>428045.01968999999</v>
      </c>
      <c r="C37" s="11">
        <v>360266.90307</v>
      </c>
      <c r="D37" s="12">
        <f t="shared" si="0"/>
        <v>-15.834343001838089</v>
      </c>
      <c r="E37" s="12">
        <f t="shared" si="5"/>
        <v>2.1832529557582436</v>
      </c>
      <c r="F37" s="11">
        <v>781695.48757999996</v>
      </c>
      <c r="G37" s="11">
        <v>721080.08128000004</v>
      </c>
      <c r="H37" s="12">
        <f t="shared" si="1"/>
        <v>-7.7543502889667684</v>
      </c>
      <c r="I37" s="12">
        <f t="shared" si="2"/>
        <v>2.1549121682768897</v>
      </c>
      <c r="J37" s="11">
        <v>4783368.85671</v>
      </c>
      <c r="K37" s="11">
        <v>5387390.2540300004</v>
      </c>
      <c r="L37" s="12">
        <f t="shared" si="3"/>
        <v>12.627531252846893</v>
      </c>
      <c r="M37" s="12">
        <f t="shared" si="4"/>
        <v>2.3881257909635685</v>
      </c>
    </row>
    <row r="38" spans="1:13" ht="14.25" x14ac:dyDescent="0.2">
      <c r="A38" s="10" t="s">
        <v>42</v>
      </c>
      <c r="B38" s="11">
        <v>490433.21701000002</v>
      </c>
      <c r="C38" s="11">
        <v>520492.45074</v>
      </c>
      <c r="D38" s="12">
        <f t="shared" si="0"/>
        <v>6.129118641934701</v>
      </c>
      <c r="E38" s="12">
        <f t="shared" si="5"/>
        <v>3.154235573249871</v>
      </c>
      <c r="F38" s="11">
        <v>849381.45615999994</v>
      </c>
      <c r="G38" s="11">
        <v>940247.68613000005</v>
      </c>
      <c r="H38" s="12">
        <f t="shared" si="1"/>
        <v>10.697929571102318</v>
      </c>
      <c r="I38" s="12">
        <f t="shared" si="2"/>
        <v>2.8098837183785128</v>
      </c>
      <c r="J38" s="11">
        <v>7002059.1429399997</v>
      </c>
      <c r="K38" s="11">
        <v>5944375.1952499999</v>
      </c>
      <c r="L38" s="12">
        <f t="shared" si="3"/>
        <v>-15.105327248719913</v>
      </c>
      <c r="M38" s="12">
        <f t="shared" si="4"/>
        <v>2.6350264312709601</v>
      </c>
    </row>
    <row r="39" spans="1:13" ht="14.25" x14ac:dyDescent="0.2">
      <c r="A39" s="10" t="s">
        <v>43</v>
      </c>
      <c r="B39" s="11">
        <v>325086.20932999998</v>
      </c>
      <c r="C39" s="11">
        <v>303453.00215000001</v>
      </c>
      <c r="D39" s="12">
        <f>(C39-B39)/B39*100</f>
        <v>-6.6546062426289421</v>
      </c>
      <c r="E39" s="12">
        <f t="shared" si="5"/>
        <v>1.8389551142003553</v>
      </c>
      <c r="F39" s="11">
        <v>620461.16396000003</v>
      </c>
      <c r="G39" s="11">
        <v>584926.72248</v>
      </c>
      <c r="H39" s="12">
        <f t="shared" si="1"/>
        <v>-5.7271016373058403</v>
      </c>
      <c r="I39" s="12">
        <f t="shared" si="2"/>
        <v>1.7480245877614586</v>
      </c>
      <c r="J39" s="11">
        <v>3430837.9377299999</v>
      </c>
      <c r="K39" s="11">
        <v>4329084.2599499999</v>
      </c>
      <c r="L39" s="12">
        <f t="shared" si="3"/>
        <v>26.181543358306254</v>
      </c>
      <c r="M39" s="12">
        <f t="shared" si="4"/>
        <v>1.9189992343152533</v>
      </c>
    </row>
    <row r="40" spans="1:13" ht="14.25" x14ac:dyDescent="0.2">
      <c r="A40" s="10" t="s">
        <v>44</v>
      </c>
      <c r="B40" s="11">
        <v>536899.12800999999</v>
      </c>
      <c r="C40" s="11">
        <v>563702.89112000004</v>
      </c>
      <c r="D40" s="12">
        <f>(C40-B40)/B40*100</f>
        <v>4.9923275549631416</v>
      </c>
      <c r="E40" s="12">
        <f t="shared" si="5"/>
        <v>3.4160951026025304</v>
      </c>
      <c r="F40" s="11">
        <v>994856.85918000003</v>
      </c>
      <c r="G40" s="11">
        <v>1087927.3093399999</v>
      </c>
      <c r="H40" s="12">
        <f t="shared" si="1"/>
        <v>9.3551599208666261</v>
      </c>
      <c r="I40" s="12">
        <f t="shared" si="2"/>
        <v>3.2512169701539166</v>
      </c>
      <c r="J40" s="11">
        <v>6341601.64757</v>
      </c>
      <c r="K40" s="11">
        <v>6770683.8620499996</v>
      </c>
      <c r="L40" s="12">
        <f t="shared" si="3"/>
        <v>6.7661489687611809</v>
      </c>
      <c r="M40" s="12">
        <f t="shared" si="4"/>
        <v>3.0013130645820825</v>
      </c>
    </row>
    <row r="41" spans="1:13" ht="14.25" x14ac:dyDescent="0.2">
      <c r="A41" s="10" t="s">
        <v>45</v>
      </c>
      <c r="B41" s="11">
        <v>10009.26485</v>
      </c>
      <c r="C41" s="11">
        <v>9267.5360000000001</v>
      </c>
      <c r="D41" s="12">
        <f t="shared" si="0"/>
        <v>-7.4104228543817543</v>
      </c>
      <c r="E41" s="12">
        <f t="shared" si="5"/>
        <v>5.6162181960590973E-2</v>
      </c>
      <c r="F41" s="11">
        <v>18207.113600000001</v>
      </c>
      <c r="G41" s="11">
        <v>18303.731779999998</v>
      </c>
      <c r="H41" s="12">
        <f t="shared" si="1"/>
        <v>0.53066170796011114</v>
      </c>
      <c r="I41" s="12">
        <f t="shared" si="2"/>
        <v>5.4699797375601704E-2</v>
      </c>
      <c r="J41" s="11">
        <v>141183.07801</v>
      </c>
      <c r="K41" s="11">
        <v>135714.09109999999</v>
      </c>
      <c r="L41" s="12">
        <f t="shared" si="3"/>
        <v>-3.8736844295267727</v>
      </c>
      <c r="M41" s="12">
        <f t="shared" si="4"/>
        <v>6.0159428938834858E-2</v>
      </c>
    </row>
    <row r="42" spans="1:13" ht="15.75" x14ac:dyDescent="0.25">
      <c r="A42" s="8" t="s">
        <v>8</v>
      </c>
      <c r="B42" s="7">
        <f>B43</f>
        <v>471704.26270999998</v>
      </c>
      <c r="C42" s="7">
        <f>C43</f>
        <v>402558.32728999999</v>
      </c>
      <c r="D42" s="9">
        <f t="shared" si="0"/>
        <v>-14.658747203756004</v>
      </c>
      <c r="E42" s="9">
        <f t="shared" si="5"/>
        <v>2.4395431565641732</v>
      </c>
      <c r="F42" s="7">
        <f>F43</f>
        <v>969554.15824000002</v>
      </c>
      <c r="G42" s="7">
        <f>G43</f>
        <v>844099.19718000002</v>
      </c>
      <c r="H42" s="9">
        <f t="shared" si="1"/>
        <v>-12.939448507727953</v>
      </c>
      <c r="I42" s="9">
        <f t="shared" si="2"/>
        <v>2.5225487133233151</v>
      </c>
      <c r="J42" s="7">
        <f>J43</f>
        <v>6130618.47212</v>
      </c>
      <c r="K42" s="7">
        <f>K43</f>
        <v>6329993.7050999999</v>
      </c>
      <c r="L42" s="9">
        <f t="shared" si="3"/>
        <v>3.252122667340851</v>
      </c>
      <c r="M42" s="9">
        <f t="shared" si="4"/>
        <v>2.8059636504851886</v>
      </c>
    </row>
    <row r="43" spans="1:13" ht="14.25" x14ac:dyDescent="0.2">
      <c r="A43" s="10" t="s">
        <v>46</v>
      </c>
      <c r="B43" s="11">
        <v>471704.26270999998</v>
      </c>
      <c r="C43" s="11">
        <v>402558.32728999999</v>
      </c>
      <c r="D43" s="12">
        <f t="shared" si="0"/>
        <v>-14.658747203756004</v>
      </c>
      <c r="E43" s="12">
        <f t="shared" si="5"/>
        <v>2.4395431565641732</v>
      </c>
      <c r="F43" s="11">
        <v>969554.15824000002</v>
      </c>
      <c r="G43" s="11">
        <v>844099.19718000002</v>
      </c>
      <c r="H43" s="12">
        <f t="shared" si="1"/>
        <v>-12.939448507727953</v>
      </c>
      <c r="I43" s="12">
        <f t="shared" si="2"/>
        <v>2.5225487133233151</v>
      </c>
      <c r="J43" s="11">
        <v>6130618.47212</v>
      </c>
      <c r="K43" s="11">
        <v>6329993.7050999999</v>
      </c>
      <c r="L43" s="12">
        <f t="shared" si="3"/>
        <v>3.252122667340851</v>
      </c>
      <c r="M43" s="12">
        <f t="shared" si="4"/>
        <v>2.8059636504851886</v>
      </c>
    </row>
    <row r="44" spans="1:13" ht="15.75" x14ac:dyDescent="0.25">
      <c r="A44" s="8" t="s">
        <v>9</v>
      </c>
      <c r="B44" s="7">
        <f>B8+B22+B42</f>
        <v>18164485.849130001</v>
      </c>
      <c r="C44" s="7">
        <f>C8+C22+C42</f>
        <v>16501381.67086</v>
      </c>
      <c r="D44" s="9">
        <f t="shared" si="0"/>
        <v>-9.1558010068843014</v>
      </c>
      <c r="E44" s="9">
        <f t="shared" si="5"/>
        <v>100</v>
      </c>
      <c r="F44" s="14">
        <f>F8+F22+F42</f>
        <v>34298710.715239994</v>
      </c>
      <c r="G44" s="14">
        <f>G8+G22+G42</f>
        <v>33462156.457939997</v>
      </c>
      <c r="H44" s="15">
        <f t="shared" si="1"/>
        <v>-2.4390253740012731</v>
      </c>
      <c r="I44" s="15">
        <f t="shared" si="2"/>
        <v>100</v>
      </c>
      <c r="J44" s="14">
        <f>J8+J22+J42</f>
        <v>212735520.22757</v>
      </c>
      <c r="K44" s="14">
        <f>K8+K22+K42</f>
        <v>225590723.6719</v>
      </c>
      <c r="L44" s="15">
        <f t="shared" si="3"/>
        <v>6.0428100726095879</v>
      </c>
      <c r="M44" s="15">
        <f t="shared" si="4"/>
        <v>100</v>
      </c>
    </row>
    <row r="45" spans="1:13" ht="30" x14ac:dyDescent="0.2">
      <c r="A45" s="18" t="s">
        <v>47</v>
      </c>
      <c r="B45" s="19">
        <f>B46-B44</f>
        <v>1740035.2348699979</v>
      </c>
      <c r="C45" s="19">
        <f>C46-C44</f>
        <v>2137080.6388299987</v>
      </c>
      <c r="D45" s="20">
        <f t="shared" si="0"/>
        <v>22.818239309370359</v>
      </c>
      <c r="E45" s="20">
        <f t="shared" ref="E45:E46" si="6">C45/C$46*100</f>
        <v>11.465970761541557</v>
      </c>
      <c r="F45" s="19">
        <f>F46-F44</f>
        <v>3159674.6937600076</v>
      </c>
      <c r="G45" s="19">
        <f>G46-G44</f>
        <v>4545443.7807500064</v>
      </c>
      <c r="H45" s="21">
        <f t="shared" si="1"/>
        <v>43.857967078912665</v>
      </c>
      <c r="I45" s="20">
        <f t="shared" ref="I45:I46" si="7">G45/G$46*100</f>
        <v>11.959302224303423</v>
      </c>
      <c r="J45" s="19">
        <f>J46-J44</f>
        <v>18980859.142430007</v>
      </c>
      <c r="K45" s="19">
        <f>K46-K44</f>
        <v>29159500.204789996</v>
      </c>
      <c r="L45" s="21">
        <f t="shared" si="3"/>
        <v>53.625818441519066</v>
      </c>
      <c r="M45" s="20">
        <f t="shared" ref="M45:M46" si="8">K45/K$46*100</f>
        <v>11.446309942755709</v>
      </c>
    </row>
    <row r="46" spans="1:13" ht="20.25" x14ac:dyDescent="0.2">
      <c r="A46" s="22" t="s">
        <v>48</v>
      </c>
      <c r="B46" s="23">
        <v>19904521.083999999</v>
      </c>
      <c r="C46" s="23">
        <v>18638462.309689999</v>
      </c>
      <c r="D46" s="24">
        <f t="shared" si="0"/>
        <v>-6.3606593143690642</v>
      </c>
      <c r="E46" s="25">
        <f t="shared" si="6"/>
        <v>100</v>
      </c>
      <c r="F46" s="23">
        <v>37458385.409000002</v>
      </c>
      <c r="G46" s="23">
        <v>38007600.238690004</v>
      </c>
      <c r="H46" s="24">
        <f t="shared" si="1"/>
        <v>1.4661999541444302</v>
      </c>
      <c r="I46" s="25">
        <f t="shared" si="7"/>
        <v>100</v>
      </c>
      <c r="J46" s="23">
        <v>231716379.37</v>
      </c>
      <c r="K46" s="23">
        <v>254750223.87669</v>
      </c>
      <c r="L46" s="24">
        <f t="shared" si="3"/>
        <v>9.9405335821815246</v>
      </c>
      <c r="M46" s="25">
        <f t="shared" si="8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Hümeyra Kuzgun</cp:lastModifiedBy>
  <cp:lastPrinted>2016-02-26T09:44:09Z</cp:lastPrinted>
  <dcterms:created xsi:type="dcterms:W3CDTF">2013-08-01T04:41:02Z</dcterms:created>
  <dcterms:modified xsi:type="dcterms:W3CDTF">2023-03-02T13:35:16Z</dcterms:modified>
</cp:coreProperties>
</file>