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8_{2F601F92-ED81-44E0-8FD4-CE8573CF1F02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41" i="1"/>
  <c r="I33" i="1"/>
  <c r="I32" i="1"/>
  <c r="I28" i="1"/>
  <c r="I25" i="1"/>
  <c r="I17" i="1"/>
  <c r="I16" i="1"/>
  <c r="I12" i="1"/>
  <c r="I10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I46" i="1"/>
  <c r="E46" i="1"/>
  <c r="D46" i="1"/>
  <c r="I24" i="1" l="1"/>
  <c r="I26" i="1"/>
  <c r="M35" i="1"/>
  <c r="M43" i="1"/>
  <c r="I34" i="1"/>
  <c r="I40" i="1"/>
  <c r="M11" i="1"/>
  <c r="M19" i="1"/>
  <c r="M12" i="1"/>
  <c r="M13" i="1"/>
  <c r="M21" i="1"/>
  <c r="M37" i="1"/>
  <c r="M14" i="1"/>
  <c r="M30" i="1"/>
  <c r="M38" i="1"/>
  <c r="M28" i="1"/>
  <c r="L46" i="1"/>
  <c r="M15" i="1"/>
  <c r="M31" i="1"/>
  <c r="M39" i="1"/>
  <c r="M36" i="1"/>
  <c r="M46" i="1"/>
  <c r="M16" i="1"/>
  <c r="M24" i="1"/>
  <c r="M32" i="1"/>
  <c r="M40" i="1"/>
  <c r="M17" i="1"/>
  <c r="M25" i="1"/>
  <c r="M33" i="1"/>
  <c r="M41" i="1"/>
  <c r="M10" i="1"/>
  <c r="M26" i="1"/>
  <c r="M34" i="1"/>
  <c r="I11" i="1"/>
  <c r="I19" i="1"/>
  <c r="I35" i="1"/>
  <c r="I43" i="1"/>
  <c r="I21" i="1"/>
  <c r="I37" i="1"/>
  <c r="I14" i="1"/>
  <c r="I30" i="1"/>
  <c r="I38" i="1"/>
  <c r="I36" i="1"/>
  <c r="I13" i="1"/>
  <c r="I15" i="1"/>
  <c r="I31" i="1"/>
  <c r="H46" i="1"/>
  <c r="K42" i="1" l="1"/>
  <c r="J42" i="1"/>
  <c r="G42" i="1"/>
  <c r="I42" i="1" s="1"/>
  <c r="F42" i="1"/>
  <c r="C42" i="1"/>
  <c r="B42" i="1"/>
  <c r="K29" i="1"/>
  <c r="J29" i="1"/>
  <c r="G29" i="1"/>
  <c r="F29" i="1"/>
  <c r="C29" i="1"/>
  <c r="B29" i="1"/>
  <c r="B22" i="1" s="1"/>
  <c r="K27" i="1"/>
  <c r="M27" i="1" s="1"/>
  <c r="J27" i="1"/>
  <c r="G27" i="1"/>
  <c r="F27" i="1"/>
  <c r="C27" i="1"/>
  <c r="B27" i="1"/>
  <c r="K23" i="1"/>
  <c r="M23" i="1" s="1"/>
  <c r="J23" i="1"/>
  <c r="G23" i="1"/>
  <c r="F23" i="1"/>
  <c r="C23" i="1"/>
  <c r="B23" i="1"/>
  <c r="K20" i="1"/>
  <c r="J20" i="1"/>
  <c r="G20" i="1"/>
  <c r="F20" i="1"/>
  <c r="C20" i="1"/>
  <c r="B20" i="1"/>
  <c r="K18" i="1"/>
  <c r="M18" i="1" s="1"/>
  <c r="J18" i="1"/>
  <c r="G18" i="1"/>
  <c r="F18" i="1"/>
  <c r="C18" i="1"/>
  <c r="E18" i="1" s="1"/>
  <c r="B18" i="1"/>
  <c r="K9" i="1"/>
  <c r="J9" i="1"/>
  <c r="G9" i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D20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20" i="1" l="1"/>
  <c r="M20" i="1"/>
  <c r="I27" i="1"/>
  <c r="I18" i="1"/>
  <c r="M42" i="1"/>
  <c r="E23" i="1"/>
  <c r="E29" i="1"/>
  <c r="E9" i="1"/>
  <c r="I23" i="1"/>
  <c r="I29" i="1"/>
  <c r="I9" i="1"/>
  <c r="E20" i="1"/>
  <c r="M29" i="1"/>
  <c r="M9" i="1"/>
  <c r="I20" i="1"/>
  <c r="H42" i="1"/>
  <c r="E27" i="1"/>
  <c r="E42" i="1"/>
  <c r="H18" i="1"/>
  <c r="H27" i="1"/>
  <c r="L27" i="1"/>
  <c r="L18" i="1"/>
  <c r="H20" i="1"/>
  <c r="L42" i="1"/>
  <c r="D42" i="1"/>
  <c r="L29" i="1"/>
  <c r="D29" i="1"/>
  <c r="G22" i="1"/>
  <c r="H29" i="1"/>
  <c r="K22" i="1"/>
  <c r="M22" i="1" s="1"/>
  <c r="C22" i="1"/>
  <c r="D27" i="1"/>
  <c r="J22" i="1"/>
  <c r="D23" i="1"/>
  <c r="L23" i="1"/>
  <c r="H23" i="1"/>
  <c r="F22" i="1"/>
  <c r="K8" i="1"/>
  <c r="J8" i="1"/>
  <c r="D18" i="1"/>
  <c r="G8" i="1"/>
  <c r="B8" i="1"/>
  <c r="H9" i="1"/>
  <c r="C8" i="1"/>
  <c r="E8" i="1" s="1"/>
  <c r="D9" i="1"/>
  <c r="L9" i="1"/>
  <c r="F8" i="1"/>
  <c r="E22" i="1" l="1"/>
  <c r="I8" i="1"/>
  <c r="I22" i="1"/>
  <c r="M8" i="1"/>
  <c r="L8" i="1"/>
  <c r="K44" i="1"/>
  <c r="J44" i="1"/>
  <c r="J45" i="1" s="1"/>
  <c r="G44" i="1"/>
  <c r="D22" i="1"/>
  <c r="L22" i="1"/>
  <c r="H22" i="1"/>
  <c r="B44" i="1"/>
  <c r="D8" i="1"/>
  <c r="C44" i="1"/>
  <c r="L44" i="1"/>
  <c r="F44" i="1"/>
  <c r="F45" i="1" s="1"/>
  <c r="H8" i="1"/>
  <c r="B45" i="1" l="1"/>
  <c r="G45" i="1"/>
  <c r="I44" i="1"/>
  <c r="E44" i="1"/>
  <c r="C45" i="1"/>
  <c r="E45" i="1" s="1"/>
  <c r="K45" i="1"/>
  <c r="M44" i="1"/>
  <c r="D44" i="1"/>
  <c r="H44" i="1"/>
  <c r="M45" i="1" l="1"/>
  <c r="L45" i="1"/>
  <c r="I45" i="1"/>
  <c r="H45" i="1"/>
  <c r="D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<sst xmlns="http://schemas.openxmlformats.org/spreadsheetml/2006/main" count="53" uniqueCount="49">
  <si>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</si>
  <si>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</si>
  <si>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</si>
  <si>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</si>
  <si>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</si>
  <si>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</si>
  <si>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</si>
  <si>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</si>
  <si>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</si>
  <si>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</si>
  <si>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</si>
  <si>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</si>
  <si>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('23/'22)</t>
  </si>
  <si>
    <t xml:space="preserve"> Pay(23)  (%)</t>
  </si>
  <si>
    <t>1 - 30 NISAN İHRACAT RAKAMLARI</t>
  </si>
  <si>
    <t xml:space="preserve">SEKTÖREL BAZDA İHRACAT RAKAMLARI -1.000 $ </t>
  </si>
  <si>
    <t>1 - 30 NISAN</t>
  </si>
  <si>
    <t>1 OCAK  -  30 NISAN</t>
  </si>
  <si>
    <t>2021 - 2022</t>
  </si>
  <si>
    <t>2022 - 2023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</si>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</sst>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G4" sqref="G4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2022</v>
      </c>
      <c r="C7" s="5">
        <v>2023</v>
      </c>
      <c r="D7" s="6" t="s">
        <v>12</v>
      </c>
      <c r="E7" s="6" t="s">
        <v>13</v>
      </c>
      <c r="F7" s="4">
        <v>2022</v>
      </c>
      <c r="G7" s="5">
        <v>2023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2748811.7916299999</v>
      </c>
      <c r="C8" s="7">
        <f>C9+C18+C20</f>
        <v>2568201.4999600002</v>
      </c>
      <c r="D8" s="9">
        <f t="shared" ref="D8:D46" si="0">(C8-B8)/B8*100</f>
        <v>-6.5704859175862609</v>
      </c>
      <c r="E8" s="9">
        <f t="shared" ref="E8:E44" si="1">C8/C$46*100</f>
        <v>13.296130326605708</v>
      </c>
      <c r="F8" s="7">
        <f>F9+F18+F20</f>
        <v>11004767.552069999</v>
      </c>
      <c r="G8" s="7">
        <f>G9+G18+G20</f>
        <v>11175632.236249998</v>
      </c>
      <c r="H8" s="9">
        <f t="shared" ref="H8:H46" si="2">(G8-F8)/F8*100</f>
        <v>1.5526423740577715</v>
      </c>
      <c r="I8" s="9">
        <f t="shared" ref="I8:I45" si="3">G8/G$46*100</f>
        <v>13.818654568961399</v>
      </c>
      <c r="J8" s="7">
        <f>J9+J18+J20</f>
        <v>31748358.058530003</v>
      </c>
      <c r="K8" s="7">
        <f>K9+K18+K20</f>
        <v>34390842.373980001</v>
      </c>
      <c r="L8" s="9">
        <f t="shared" ref="L8:L46" si="4">(K8-J8)/J8*100</f>
        <v>8.3232156780467808</v>
      </c>
      <c r="M8" s="9">
        <f t="shared" ref="M8:M45" si="5">K8/K$46*100</f>
        <v>13.665282658140669</v>
      </c>
    </row>
    <row r="9" spans="1:13" ht="15.75" x14ac:dyDescent="0.25">
      <c r="A9" s="8" t="s">
        <v>2</v>
      </c>
      <c r="B9" s="7">
        <f>B10+B11+B12+B13+B14+B15+B16+B17</f>
        <v>1590883.62757</v>
      </c>
      <c r="C9" s="7">
        <f>C10+C11+C12+C13+C14+C15+C16+C17</f>
        <v>1664604.6241400002</v>
      </c>
      <c r="D9" s="9">
        <f t="shared" si="0"/>
        <v>4.6339653820314659</v>
      </c>
      <c r="E9" s="9">
        <f t="shared" si="1"/>
        <v>8.6180153797046959</v>
      </c>
      <c r="F9" s="7">
        <f>F10+F11+F12+F13+F14+F15+F16+F17</f>
        <v>6917319.064079999</v>
      </c>
      <c r="G9" s="7">
        <f>G10+G11+G12+G13+G14+G15+G16+G17</f>
        <v>7489390.7581599997</v>
      </c>
      <c r="H9" s="9">
        <f t="shared" si="2"/>
        <v>8.2701359989397289</v>
      </c>
      <c r="I9" s="9">
        <f t="shared" si="3"/>
        <v>9.2606218271291567</v>
      </c>
      <c r="J9" s="7">
        <f>J10+J11+J12+J13+J14+J15+J16+J17</f>
        <v>20320659.218320001</v>
      </c>
      <c r="K9" s="7">
        <f>K10+K11+K12+K13+K14+K15+K16+K17</f>
        <v>22291616.004649997</v>
      </c>
      <c r="L9" s="9">
        <f t="shared" si="4"/>
        <v>9.6992758214905184</v>
      </c>
      <c r="M9" s="9">
        <f t="shared" si="5"/>
        <v>8.8576264081495708</v>
      </c>
    </row>
    <row r="10" spans="1:13" ht="14.25" x14ac:dyDescent="0.2">
      <c r="A10" s="10" t="s">
        <v>20</v>
      </c>
      <c r="B10" s="11">
        <v>811604.11647000001</v>
      </c>
      <c r="C10" s="11">
        <v>868069.48618999997</v>
      </c>
      <c r="D10" s="12">
        <f t="shared" si="0"/>
        <v>6.9572552152139231</v>
      </c>
      <c r="E10" s="12">
        <f t="shared" si="1"/>
        <v>4.4941820262591001</v>
      </c>
      <c r="F10" s="11">
        <v>3539518.6754700001</v>
      </c>
      <c r="G10" s="11">
        <v>3801213.8617699998</v>
      </c>
      <c r="H10" s="12">
        <f t="shared" si="2"/>
        <v>7.3935246651933584</v>
      </c>
      <c r="I10" s="12">
        <f t="shared" si="3"/>
        <v>4.7001959431132061</v>
      </c>
      <c r="J10" s="11">
        <v>9917972.0407699998</v>
      </c>
      <c r="K10" s="11">
        <v>11724708.090740001</v>
      </c>
      <c r="L10" s="12">
        <f t="shared" si="4"/>
        <v>18.216789103084945</v>
      </c>
      <c r="M10" s="12">
        <f t="shared" si="5"/>
        <v>4.6588405250978653</v>
      </c>
    </row>
    <row r="11" spans="1:13" ht="14.25" x14ac:dyDescent="0.2">
      <c r="A11" s="10" t="s">
        <v>21</v>
      </c>
      <c r="B11" s="11">
        <v>209873.58611</v>
      </c>
      <c r="C11" s="11">
        <v>235850.62576</v>
      </c>
      <c r="D11" s="12">
        <f t="shared" si="0"/>
        <v>12.377469757621034</v>
      </c>
      <c r="E11" s="12">
        <f t="shared" si="1"/>
        <v>1.2210493054245593</v>
      </c>
      <c r="F11" s="11">
        <v>972937.05993999995</v>
      </c>
      <c r="G11" s="11">
        <v>1176424.27514</v>
      </c>
      <c r="H11" s="12">
        <f t="shared" si="2"/>
        <v>20.914735760250405</v>
      </c>
      <c r="I11" s="12">
        <f t="shared" si="3"/>
        <v>1.4546470697174081</v>
      </c>
      <c r="J11" s="11">
        <v>3077678.7476499998</v>
      </c>
      <c r="K11" s="11">
        <v>3155519.6831499999</v>
      </c>
      <c r="L11" s="12">
        <f t="shared" si="4"/>
        <v>2.5292092476980113</v>
      </c>
      <c r="M11" s="12">
        <f t="shared" si="5"/>
        <v>1.2538532186753437</v>
      </c>
    </row>
    <row r="12" spans="1:13" ht="14.25" x14ac:dyDescent="0.2">
      <c r="A12" s="10" t="s">
        <v>22</v>
      </c>
      <c r="B12" s="11">
        <v>206672.23843999999</v>
      </c>
      <c r="C12" s="11">
        <v>168619.76574</v>
      </c>
      <c r="D12" s="12">
        <f t="shared" si="0"/>
        <v>-18.411990399497792</v>
      </c>
      <c r="E12" s="12">
        <f t="shared" si="1"/>
        <v>0.87298071469691274</v>
      </c>
      <c r="F12" s="11">
        <v>812225.02364999999</v>
      </c>
      <c r="G12" s="11">
        <v>718614.58276000002</v>
      </c>
      <c r="H12" s="12">
        <f t="shared" si="2"/>
        <v>-11.525185529169084</v>
      </c>
      <c r="I12" s="12">
        <f t="shared" si="3"/>
        <v>0.88856598691287003</v>
      </c>
      <c r="J12" s="11">
        <v>2242005.8676800001</v>
      </c>
      <c r="K12" s="11">
        <v>2430985.4429700002</v>
      </c>
      <c r="L12" s="12">
        <f t="shared" si="4"/>
        <v>8.4290401739917744</v>
      </c>
      <c r="M12" s="12">
        <f t="shared" si="5"/>
        <v>0.96595782257269081</v>
      </c>
    </row>
    <row r="13" spans="1:13" ht="14.25" x14ac:dyDescent="0.2">
      <c r="A13" s="10" t="s">
        <v>23</v>
      </c>
      <c r="B13" s="11">
        <v>138303.67055000001</v>
      </c>
      <c r="C13" s="11">
        <v>109349.42396</v>
      </c>
      <c r="D13" s="12">
        <f t="shared" si="0"/>
        <v>-20.9352698123311</v>
      </c>
      <c r="E13" s="12">
        <f t="shared" si="1"/>
        <v>0.56612543530329129</v>
      </c>
      <c r="F13" s="11">
        <v>539147.01711999997</v>
      </c>
      <c r="G13" s="11">
        <v>493204.24333999999</v>
      </c>
      <c r="H13" s="12">
        <f t="shared" si="2"/>
        <v>-8.5213814267981629</v>
      </c>
      <c r="I13" s="12">
        <f t="shared" si="3"/>
        <v>0.60984639853792877</v>
      </c>
      <c r="J13" s="11">
        <v>1639614.1047100001</v>
      </c>
      <c r="K13" s="11">
        <v>1524610.7379600001</v>
      </c>
      <c r="L13" s="12">
        <f t="shared" si="4"/>
        <v>-7.0140508318169648</v>
      </c>
      <c r="M13" s="12">
        <f t="shared" si="5"/>
        <v>0.60580768715403577</v>
      </c>
    </row>
    <row r="14" spans="1:13" ht="14.25" x14ac:dyDescent="0.2">
      <c r="A14" s="10" t="s">
        <v>24</v>
      </c>
      <c r="B14" s="11">
        <v>124825.16201</v>
      </c>
      <c r="C14" s="11">
        <v>125249.69005</v>
      </c>
      <c r="D14" s="12">
        <f t="shared" si="0"/>
        <v>0.34009812858564115</v>
      </c>
      <c r="E14" s="12">
        <f t="shared" si="1"/>
        <v>0.64844452520478146</v>
      </c>
      <c r="F14" s="11">
        <v>620175.74158999999</v>
      </c>
      <c r="G14" s="11">
        <v>579741.16246000002</v>
      </c>
      <c r="H14" s="12">
        <f t="shared" si="2"/>
        <v>-6.5198582302387749</v>
      </c>
      <c r="I14" s="12">
        <f t="shared" si="3"/>
        <v>0.71684918527088703</v>
      </c>
      <c r="J14" s="11">
        <v>2135096.3537599999</v>
      </c>
      <c r="K14" s="11">
        <v>1707296.45462</v>
      </c>
      <c r="L14" s="12">
        <f t="shared" si="4"/>
        <v>-20.036561740486569</v>
      </c>
      <c r="M14" s="12">
        <f t="shared" si="5"/>
        <v>0.67839828928632617</v>
      </c>
    </row>
    <row r="15" spans="1:13" ht="14.25" x14ac:dyDescent="0.2">
      <c r="A15" s="10" t="s">
        <v>25</v>
      </c>
      <c r="B15" s="11">
        <v>29631.197840000001</v>
      </c>
      <c r="C15" s="11">
        <v>84519.935540000006</v>
      </c>
      <c r="D15" s="12">
        <f t="shared" si="0"/>
        <v>185.23968553813955</v>
      </c>
      <c r="E15" s="12">
        <f t="shared" si="1"/>
        <v>0.43757784510041625</v>
      </c>
      <c r="F15" s="11">
        <v>144467.41837999999</v>
      </c>
      <c r="G15" s="11">
        <v>377016.56981999998</v>
      </c>
      <c r="H15" s="12">
        <f t="shared" si="2"/>
        <v>160.96996405674955</v>
      </c>
      <c r="I15" s="12">
        <f t="shared" si="3"/>
        <v>0.46618049296739161</v>
      </c>
      <c r="J15" s="11">
        <v>360344.05807000003</v>
      </c>
      <c r="K15" s="11">
        <v>728133.23751000001</v>
      </c>
      <c r="L15" s="12">
        <f t="shared" si="4"/>
        <v>102.06611464883754</v>
      </c>
      <c r="M15" s="12">
        <f t="shared" si="5"/>
        <v>0.28932546621450222</v>
      </c>
    </row>
    <row r="16" spans="1:13" ht="14.25" x14ac:dyDescent="0.2">
      <c r="A16" s="10" t="s">
        <v>26</v>
      </c>
      <c r="B16" s="11">
        <v>51947.963620000002</v>
      </c>
      <c r="C16" s="11">
        <v>58500.140330000002</v>
      </c>
      <c r="D16" s="12">
        <f t="shared" si="0"/>
        <v>12.612961612757822</v>
      </c>
      <c r="E16" s="12">
        <f t="shared" si="1"/>
        <v>0.30286778119416147</v>
      </c>
      <c r="F16" s="11">
        <v>225695.34810999999</v>
      </c>
      <c r="G16" s="11">
        <v>280596.51071</v>
      </c>
      <c r="H16" s="12">
        <f t="shared" si="2"/>
        <v>24.325340801105984</v>
      </c>
      <c r="I16" s="12">
        <f t="shared" si="3"/>
        <v>0.3469572166288874</v>
      </c>
      <c r="J16" s="11">
        <v>798216.87276000006</v>
      </c>
      <c r="K16" s="11">
        <v>883772.31978000002</v>
      </c>
      <c r="L16" s="12">
        <f t="shared" si="4"/>
        <v>10.718321040267451</v>
      </c>
      <c r="M16" s="12">
        <f t="shared" si="5"/>
        <v>0.35116902412288103</v>
      </c>
    </row>
    <row r="17" spans="1:13" ht="14.25" x14ac:dyDescent="0.2">
      <c r="A17" s="10" t="s">
        <v>27</v>
      </c>
      <c r="B17" s="11">
        <v>18025.69253</v>
      </c>
      <c r="C17" s="11">
        <v>14445.556570000001</v>
      </c>
      <c r="D17" s="12">
        <f t="shared" si="0"/>
        <v>-19.86129494909342</v>
      </c>
      <c r="E17" s="12">
        <f t="shared" si="1"/>
        <v>7.4787746521473034E-2</v>
      </c>
      <c r="F17" s="11">
        <v>63152.779820000003</v>
      </c>
      <c r="G17" s="11">
        <v>62579.552159999999</v>
      </c>
      <c r="H17" s="12">
        <f t="shared" si="2"/>
        <v>-0.90768397152719993</v>
      </c>
      <c r="I17" s="12">
        <f t="shared" si="3"/>
        <v>7.7379533980577328E-2</v>
      </c>
      <c r="J17" s="11">
        <v>149731.17292000001</v>
      </c>
      <c r="K17" s="11">
        <v>136590.03792</v>
      </c>
      <c r="L17" s="12">
        <f t="shared" si="4"/>
        <v>-8.7764857135135088</v>
      </c>
      <c r="M17" s="12">
        <f t="shared" si="5"/>
        <v>5.4274375025927579E-2</v>
      </c>
    </row>
    <row r="18" spans="1:13" ht="15.75" x14ac:dyDescent="0.25">
      <c r="A18" s="8" t="s">
        <v>3</v>
      </c>
      <c r="B18" s="7">
        <f>B19</f>
        <v>382265.55797999998</v>
      </c>
      <c r="C18" s="7">
        <f>C19</f>
        <v>275517.06439999997</v>
      </c>
      <c r="D18" s="9">
        <f t="shared" si="0"/>
        <v>-27.925218830618547</v>
      </c>
      <c r="E18" s="9">
        <f t="shared" si="1"/>
        <v>1.4264109710718855</v>
      </c>
      <c r="F18" s="7">
        <f>F19</f>
        <v>1380327.3774600001</v>
      </c>
      <c r="G18" s="7">
        <f>G19</f>
        <v>1096486.821</v>
      </c>
      <c r="H18" s="9">
        <f t="shared" si="2"/>
        <v>-20.563278037874415</v>
      </c>
      <c r="I18" s="9">
        <f t="shared" si="3"/>
        <v>1.3558045127567548</v>
      </c>
      <c r="J18" s="7">
        <f>J19</f>
        <v>3824403.63001</v>
      </c>
      <c r="K18" s="7">
        <f>K19</f>
        <v>3780694.7165799998</v>
      </c>
      <c r="L18" s="9">
        <f t="shared" si="4"/>
        <v>-1.1428948839766135</v>
      </c>
      <c r="M18" s="9">
        <f t="shared" si="5"/>
        <v>1.5022679986836764</v>
      </c>
    </row>
    <row r="19" spans="1:13" ht="14.25" x14ac:dyDescent="0.2">
      <c r="A19" s="10" t="s">
        <v>28</v>
      </c>
      <c r="B19" s="11">
        <v>382265.55797999998</v>
      </c>
      <c r="C19" s="11">
        <v>275517.06439999997</v>
      </c>
      <c r="D19" s="12">
        <f t="shared" si="0"/>
        <v>-27.925218830618547</v>
      </c>
      <c r="E19" s="12">
        <f t="shared" si="1"/>
        <v>1.4264109710718855</v>
      </c>
      <c r="F19" s="11">
        <v>1380327.3774600001</v>
      </c>
      <c r="G19" s="11">
        <v>1096486.821</v>
      </c>
      <c r="H19" s="12">
        <f t="shared" si="2"/>
        <v>-20.563278037874415</v>
      </c>
      <c r="I19" s="12">
        <f t="shared" si="3"/>
        <v>1.3558045127567548</v>
      </c>
      <c r="J19" s="11">
        <v>3824403.63001</v>
      </c>
      <c r="K19" s="11">
        <v>3780694.7165799998</v>
      </c>
      <c r="L19" s="12">
        <f t="shared" si="4"/>
        <v>-1.1428948839766135</v>
      </c>
      <c r="M19" s="12">
        <f t="shared" si="5"/>
        <v>1.5022679986836764</v>
      </c>
    </row>
    <row r="20" spans="1:13" ht="15.75" x14ac:dyDescent="0.25">
      <c r="A20" s="8" t="s">
        <v>11</v>
      </c>
      <c r="B20" s="7">
        <f>B21</f>
        <v>775662.60608000006</v>
      </c>
      <c r="C20" s="7">
        <f>C21</f>
        <v>628079.81142000004</v>
      </c>
      <c r="D20" s="9">
        <f t="shared" si="0"/>
        <v>-19.026673904759392</v>
      </c>
      <c r="E20" s="9">
        <f t="shared" si="1"/>
        <v>3.2517039758291255</v>
      </c>
      <c r="F20" s="7">
        <f>F21</f>
        <v>2707121.1105300002</v>
      </c>
      <c r="G20" s="7">
        <f>G21</f>
        <v>2589754.6570899999</v>
      </c>
      <c r="H20" s="9">
        <f t="shared" si="2"/>
        <v>-4.3354711018829262</v>
      </c>
      <c r="I20" s="9">
        <f t="shared" si="3"/>
        <v>3.20222822907549</v>
      </c>
      <c r="J20" s="7">
        <f>J21</f>
        <v>7603295.2101999996</v>
      </c>
      <c r="K20" s="7">
        <f>K21</f>
        <v>8318531.6527500004</v>
      </c>
      <c r="L20" s="9">
        <f t="shared" si="4"/>
        <v>9.4069271648231432</v>
      </c>
      <c r="M20" s="9">
        <f t="shared" si="5"/>
        <v>3.3053882513074182</v>
      </c>
    </row>
    <row r="21" spans="1:13" ht="14.25" x14ac:dyDescent="0.2">
      <c r="A21" s="10" t="s">
        <v>29</v>
      </c>
      <c r="B21" s="11">
        <v>775662.60608000006</v>
      </c>
      <c r="C21" s="11">
        <v>628079.81142000004</v>
      </c>
      <c r="D21" s="12">
        <f t="shared" si="0"/>
        <v>-19.026673904759392</v>
      </c>
      <c r="E21" s="12">
        <f t="shared" si="1"/>
        <v>3.2517039758291255</v>
      </c>
      <c r="F21" s="11">
        <v>2707121.1105300002</v>
      </c>
      <c r="G21" s="11">
        <v>2589754.6570899999</v>
      </c>
      <c r="H21" s="12">
        <f t="shared" si="2"/>
        <v>-4.3354711018829262</v>
      </c>
      <c r="I21" s="12">
        <f t="shared" si="3"/>
        <v>3.20222822907549</v>
      </c>
      <c r="J21" s="11">
        <v>7603295.2101999996</v>
      </c>
      <c r="K21" s="11">
        <v>8318531.6527500004</v>
      </c>
      <c r="L21" s="12">
        <f t="shared" si="4"/>
        <v>9.4069271648231432</v>
      </c>
      <c r="M21" s="12">
        <f t="shared" si="5"/>
        <v>3.3053882513074182</v>
      </c>
    </row>
    <row r="22" spans="1:13" ht="16.5" x14ac:dyDescent="0.25">
      <c r="A22" s="17" t="s">
        <v>4</v>
      </c>
      <c r="B22" s="7">
        <f>B23+B27+B29</f>
        <v>17697267.268469997</v>
      </c>
      <c r="C22" s="7">
        <f>C23+C27+C29</f>
        <v>13852297.14497</v>
      </c>
      <c r="D22" s="9">
        <f t="shared" si="0"/>
        <v>-21.726349414128563</v>
      </c>
      <c r="E22" s="9">
        <f t="shared" si="1"/>
        <v>71.716315158782479</v>
      </c>
      <c r="F22" s="7">
        <f>F23+F27+F29</f>
        <v>62862057.325369984</v>
      </c>
      <c r="G22" s="7">
        <f>G23+G27+G29</f>
        <v>58196027.259399995</v>
      </c>
      <c r="H22" s="9">
        <f t="shared" si="2"/>
        <v>-7.4226493126353086</v>
      </c>
      <c r="I22" s="9">
        <f t="shared" si="3"/>
        <v>71.959311203440009</v>
      </c>
      <c r="J22" s="7">
        <f>J23+J27+J29</f>
        <v>182343265.66866001</v>
      </c>
      <c r="K22" s="7">
        <f>K23+K27+K29</f>
        <v>181067965.93504</v>
      </c>
      <c r="L22" s="9">
        <f t="shared" si="4"/>
        <v>-0.69939502780288754</v>
      </c>
      <c r="M22" s="9">
        <f t="shared" si="5"/>
        <v>71.947785050737465</v>
      </c>
    </row>
    <row r="23" spans="1:13" ht="15.75" x14ac:dyDescent="0.25">
      <c r="A23" s="8" t="s">
        <v>5</v>
      </c>
      <c r="B23" s="7">
        <f>B24+B25+B26</f>
        <v>1442024.5205299999</v>
      </c>
      <c r="C23" s="7">
        <f>C24+C25+C26</f>
        <v>1121779.3916799999</v>
      </c>
      <c r="D23" s="9">
        <f>(C23-B23)/B23*100</f>
        <v>-22.2080224219972</v>
      </c>
      <c r="E23" s="9">
        <f t="shared" si="1"/>
        <v>5.8076926556230317</v>
      </c>
      <c r="F23" s="7">
        <f>F24+F25+F26</f>
        <v>5297912.0077499999</v>
      </c>
      <c r="G23" s="7">
        <f>G24+G25+G26</f>
        <v>4740872.0269799996</v>
      </c>
      <c r="H23" s="9">
        <f t="shared" si="2"/>
        <v>-10.514330550510081</v>
      </c>
      <c r="I23" s="9">
        <f t="shared" si="3"/>
        <v>5.8620820291480245</v>
      </c>
      <c r="J23" s="7">
        <f>J24+J25+J26</f>
        <v>15516653.25922</v>
      </c>
      <c r="K23" s="7">
        <f>K24+K25+K26</f>
        <v>14606612.60905</v>
      </c>
      <c r="L23" s="9">
        <f t="shared" si="4"/>
        <v>-5.8649286992944427</v>
      </c>
      <c r="M23" s="9">
        <f t="shared" si="5"/>
        <v>5.8039721100768711</v>
      </c>
    </row>
    <row r="24" spans="1:13" ht="14.25" x14ac:dyDescent="0.2">
      <c r="A24" s="10" t="s">
        <v>30</v>
      </c>
      <c r="B24" s="11">
        <v>992917.55605999997</v>
      </c>
      <c r="C24" s="11">
        <v>758711.41816</v>
      </c>
      <c r="D24" s="12">
        <f t="shared" si="0"/>
        <v>-23.587672155717971</v>
      </c>
      <c r="E24" s="12">
        <f t="shared" si="1"/>
        <v>3.9280118387503156</v>
      </c>
      <c r="F24" s="11">
        <v>3638332.7601299998</v>
      </c>
      <c r="G24" s="11">
        <v>3198112.7948599998</v>
      </c>
      <c r="H24" s="12">
        <f t="shared" si="2"/>
        <v>-12.099497057940097</v>
      </c>
      <c r="I24" s="12">
        <f t="shared" si="3"/>
        <v>3.954462266698147</v>
      </c>
      <c r="J24" s="11">
        <v>10559331.85864</v>
      </c>
      <c r="K24" s="11">
        <v>9913287.4024800006</v>
      </c>
      <c r="L24" s="12">
        <f t="shared" si="4"/>
        <v>-6.1182323352342065</v>
      </c>
      <c r="M24" s="12">
        <f t="shared" si="5"/>
        <v>3.939068224998433</v>
      </c>
    </row>
    <row r="25" spans="1:13" ht="14.25" x14ac:dyDescent="0.2">
      <c r="A25" s="10" t="s">
        <v>31</v>
      </c>
      <c r="B25" s="11">
        <v>186942.61778999999</v>
      </c>
      <c r="C25" s="11">
        <v>146500.81468000001</v>
      </c>
      <c r="D25" s="12">
        <f t="shared" si="0"/>
        <v>-21.633270994113204</v>
      </c>
      <c r="E25" s="12">
        <f t="shared" si="1"/>
        <v>0.75846615811474649</v>
      </c>
      <c r="F25" s="11">
        <v>688691.74742000003</v>
      </c>
      <c r="G25" s="11">
        <v>716608.04393000004</v>
      </c>
      <c r="H25" s="12">
        <f t="shared" si="2"/>
        <v>4.0535256324155142</v>
      </c>
      <c r="I25" s="12">
        <f t="shared" si="3"/>
        <v>0.88608490428731279</v>
      </c>
      <c r="J25" s="11">
        <v>1881322.0680499999</v>
      </c>
      <c r="K25" s="11">
        <v>2084546.08201</v>
      </c>
      <c r="L25" s="12">
        <f t="shared" si="4"/>
        <v>10.802191576407907</v>
      </c>
      <c r="M25" s="12">
        <f t="shared" si="5"/>
        <v>0.82829932209333346</v>
      </c>
    </row>
    <row r="26" spans="1:13" ht="14.25" x14ac:dyDescent="0.2">
      <c r="A26" s="10" t="s">
        <v>32</v>
      </c>
      <c r="B26" s="11">
        <v>262164.34668000002</v>
      </c>
      <c r="C26" s="11">
        <v>216567.15883999999</v>
      </c>
      <c r="D26" s="12">
        <f t="shared" si="0"/>
        <v>-17.39259682616429</v>
      </c>
      <c r="E26" s="12">
        <f t="shared" si="1"/>
        <v>1.1212146587579703</v>
      </c>
      <c r="F26" s="11">
        <v>970887.50020000001</v>
      </c>
      <c r="G26" s="11">
        <v>826151.18819000002</v>
      </c>
      <c r="H26" s="12">
        <f t="shared" si="2"/>
        <v>-14.90762956369144</v>
      </c>
      <c r="I26" s="12">
        <f t="shared" si="3"/>
        <v>1.0215348581625652</v>
      </c>
      <c r="J26" s="11">
        <v>3075999.3325299998</v>
      </c>
      <c r="K26" s="11">
        <v>2608779.1245599999</v>
      </c>
      <c r="L26" s="12">
        <f t="shared" si="4"/>
        <v>-15.189216819033335</v>
      </c>
      <c r="M26" s="12">
        <f t="shared" si="5"/>
        <v>1.0366045629851046</v>
      </c>
    </row>
    <row r="27" spans="1:13" ht="15.75" x14ac:dyDescent="0.25">
      <c r="A27" s="8" t="s">
        <v>6</v>
      </c>
      <c r="B27" s="7">
        <f>B28</f>
        <v>3329557.4687399999</v>
      </c>
      <c r="C27" s="7">
        <f>C28</f>
        <v>2407414.69471</v>
      </c>
      <c r="D27" s="9">
        <f t="shared" si="0"/>
        <v>-27.695655734663298</v>
      </c>
      <c r="E27" s="9">
        <f t="shared" si="1"/>
        <v>12.46370252939592</v>
      </c>
      <c r="F27" s="7">
        <f>F28</f>
        <v>10921261.041470001</v>
      </c>
      <c r="G27" s="7">
        <f>G28</f>
        <v>9831174.1541099995</v>
      </c>
      <c r="H27" s="9">
        <f t="shared" si="2"/>
        <v>-9.9813280098401105</v>
      </c>
      <c r="I27" s="9">
        <f t="shared" si="3"/>
        <v>12.156233917780858</v>
      </c>
      <c r="J27" s="7">
        <f>J28</f>
        <v>28844408.449590001</v>
      </c>
      <c r="K27" s="7">
        <f>K28</f>
        <v>32427366.068670001</v>
      </c>
      <c r="L27" s="9">
        <f t="shared" si="4"/>
        <v>12.421671345216748</v>
      </c>
      <c r="M27" s="9">
        <f t="shared" si="5"/>
        <v>12.885090698524015</v>
      </c>
    </row>
    <row r="28" spans="1:13" ht="14.25" x14ac:dyDescent="0.2">
      <c r="A28" s="10" t="s">
        <v>33</v>
      </c>
      <c r="B28" s="11">
        <v>3329557.4687399999</v>
      </c>
      <c r="C28" s="11">
        <v>2407414.69471</v>
      </c>
      <c r="D28" s="12">
        <f t="shared" si="0"/>
        <v>-27.695655734663298</v>
      </c>
      <c r="E28" s="12">
        <f t="shared" si="1"/>
        <v>12.46370252939592</v>
      </c>
      <c r="F28" s="11">
        <v>10921261.041470001</v>
      </c>
      <c r="G28" s="11">
        <v>9831174.1541099995</v>
      </c>
      <c r="H28" s="12">
        <f t="shared" si="2"/>
        <v>-9.9813280098401105</v>
      </c>
      <c r="I28" s="12">
        <f t="shared" si="3"/>
        <v>12.156233917780858</v>
      </c>
      <c r="J28" s="11">
        <v>28844408.449590001</v>
      </c>
      <c r="K28" s="11">
        <v>32427366.068670001</v>
      </c>
      <c r="L28" s="12">
        <f t="shared" si="4"/>
        <v>12.421671345216748</v>
      </c>
      <c r="M28" s="12">
        <f t="shared" si="5"/>
        <v>12.885090698524015</v>
      </c>
    </row>
    <row r="29" spans="1:13" ht="15.75" x14ac:dyDescent="0.25">
      <c r="A29" s="8" t="s">
        <v>7</v>
      </c>
      <c r="B29" s="7">
        <f>B30+B31+B32+B33+B34+B35+B36+B37+B38+B39+B40+B41</f>
        <v>12925685.279199999</v>
      </c>
      <c r="C29" s="7">
        <f>C30+C31+C32+C33+C34+C35+C36+C37+C38+C39+C40+C41</f>
        <v>10323103.05858</v>
      </c>
      <c r="D29" s="9">
        <f t="shared" si="0"/>
        <v>-20.134965105548964</v>
      </c>
      <c r="E29" s="9">
        <f t="shared" si="1"/>
        <v>53.444919973763525</v>
      </c>
      <c r="F29" s="7">
        <f>F30+F31+F32+F33+F34+F35+F36+F37+F38+F39+F40+F41</f>
        <v>46642884.276149988</v>
      </c>
      <c r="G29" s="7">
        <f>G30+G31+G32+G33+G34+G35+G36+G37+G38+G39+G40+G41</f>
        <v>43623981.078309998</v>
      </c>
      <c r="H29" s="9">
        <f t="shared" si="2"/>
        <v>-6.4723767509027157</v>
      </c>
      <c r="I29" s="9">
        <f t="shared" si="3"/>
        <v>53.940995256511137</v>
      </c>
      <c r="J29" s="7">
        <f>J30+J31+J32+J33+J34+J35+J36+J37+J38+J39+J40+J41</f>
        <v>137982203.95985001</v>
      </c>
      <c r="K29" s="7">
        <f>K30+K31+K32+K33+K34+K35+K36+K37+K38+K39+K40+K41</f>
        <v>134033987.25732</v>
      </c>
      <c r="L29" s="9">
        <f t="shared" si="4"/>
        <v>-2.8613955924916676</v>
      </c>
      <c r="M29" s="9">
        <f t="shared" si="5"/>
        <v>53.258722242136592</v>
      </c>
    </row>
    <row r="30" spans="1:13" ht="14.25" x14ac:dyDescent="0.2">
      <c r="A30" s="10" t="s">
        <v>34</v>
      </c>
      <c r="B30" s="11">
        <v>2035688.34757</v>
      </c>
      <c r="C30" s="11">
        <v>1502526.3230999999</v>
      </c>
      <c r="D30" s="12">
        <f t="shared" si="0"/>
        <v>-26.190748947717623</v>
      </c>
      <c r="E30" s="12">
        <f t="shared" si="1"/>
        <v>7.7789012316223749</v>
      </c>
      <c r="F30" s="11">
        <v>7481670.5606899997</v>
      </c>
      <c r="G30" s="11">
        <v>6703623.3576199999</v>
      </c>
      <c r="H30" s="12">
        <f t="shared" si="2"/>
        <v>-10.399378010012834</v>
      </c>
      <c r="I30" s="12">
        <f t="shared" si="3"/>
        <v>8.2890214693084623</v>
      </c>
      <c r="J30" s="11">
        <v>21398800.762279999</v>
      </c>
      <c r="K30" s="11">
        <v>20418476.973030001</v>
      </c>
      <c r="L30" s="12">
        <f t="shared" si="4"/>
        <v>-4.5812090132547505</v>
      </c>
      <c r="M30" s="12">
        <f t="shared" si="5"/>
        <v>8.1133301781610392</v>
      </c>
    </row>
    <row r="31" spans="1:13" ht="14.25" x14ac:dyDescent="0.2">
      <c r="A31" s="10" t="s">
        <v>35</v>
      </c>
      <c r="B31" s="11">
        <v>2742252.9052900001</v>
      </c>
      <c r="C31" s="11">
        <v>2693561.8371100002</v>
      </c>
      <c r="D31" s="12">
        <f t="shared" si="0"/>
        <v>-1.7755863467615047</v>
      </c>
      <c r="E31" s="12">
        <f t="shared" si="1"/>
        <v>13.945147695593144</v>
      </c>
      <c r="F31" s="11">
        <v>10187256.258789999</v>
      </c>
      <c r="G31" s="11">
        <v>11310544.96793</v>
      </c>
      <c r="H31" s="12">
        <f t="shared" si="2"/>
        <v>11.026410650765554</v>
      </c>
      <c r="I31" s="12">
        <f t="shared" si="3"/>
        <v>13.985473984331362</v>
      </c>
      <c r="J31" s="11">
        <v>29372536.187910002</v>
      </c>
      <c r="K31" s="11">
        <v>32101455.713750001</v>
      </c>
      <c r="L31" s="12">
        <f t="shared" si="4"/>
        <v>9.2907180652763888</v>
      </c>
      <c r="M31" s="12">
        <f t="shared" si="5"/>
        <v>12.755589447209323</v>
      </c>
    </row>
    <row r="32" spans="1:13" ht="14.25" x14ac:dyDescent="0.2">
      <c r="A32" s="10" t="s">
        <v>36</v>
      </c>
      <c r="B32" s="11">
        <v>198881.65714</v>
      </c>
      <c r="C32" s="11">
        <v>107990.90265</v>
      </c>
      <c r="D32" s="12">
        <f t="shared" si="0"/>
        <v>-45.700923753877767</v>
      </c>
      <c r="E32" s="12">
        <f t="shared" si="1"/>
        <v>0.5590920789293804</v>
      </c>
      <c r="F32" s="11">
        <v>476953.72047</v>
      </c>
      <c r="G32" s="11">
        <v>286075.76036999997</v>
      </c>
      <c r="H32" s="12">
        <f t="shared" si="2"/>
        <v>-40.020226681931518</v>
      </c>
      <c r="I32" s="12">
        <f t="shared" si="3"/>
        <v>0.35373230163061481</v>
      </c>
      <c r="J32" s="11">
        <v>1781280.8691400001</v>
      </c>
      <c r="K32" s="11">
        <v>1262185.4183400001</v>
      </c>
      <c r="L32" s="12">
        <f t="shared" si="4"/>
        <v>-29.141695719811921</v>
      </c>
      <c r="M32" s="12">
        <f t="shared" si="5"/>
        <v>0.50153236495450015</v>
      </c>
    </row>
    <row r="33" spans="1:13" ht="14.25" x14ac:dyDescent="0.2">
      <c r="A33" s="10" t="s">
        <v>37</v>
      </c>
      <c r="B33" s="11">
        <v>1395625.0508300001</v>
      </c>
      <c r="C33" s="11">
        <v>1222714.55534</v>
      </c>
      <c r="D33" s="12">
        <f t="shared" si="0"/>
        <v>-12.38946631025056</v>
      </c>
      <c r="E33" s="12">
        <f t="shared" si="1"/>
        <v>6.3302556595701676</v>
      </c>
      <c r="F33" s="11">
        <v>4914939.3927199999</v>
      </c>
      <c r="G33" s="11">
        <v>5220665.4887899999</v>
      </c>
      <c r="H33" s="12">
        <f t="shared" si="2"/>
        <v>6.2203431546448158</v>
      </c>
      <c r="I33" s="12">
        <f t="shared" si="3"/>
        <v>6.4553460139535321</v>
      </c>
      <c r="J33" s="11">
        <v>14611267.98612</v>
      </c>
      <c r="K33" s="11">
        <v>15472254.384649999</v>
      </c>
      <c r="L33" s="12">
        <f t="shared" si="4"/>
        <v>5.8926193082482268</v>
      </c>
      <c r="M33" s="12">
        <f t="shared" si="5"/>
        <v>6.1479369195349474</v>
      </c>
    </row>
    <row r="34" spans="1:13" ht="14.25" x14ac:dyDescent="0.2">
      <c r="A34" s="10" t="s">
        <v>38</v>
      </c>
      <c r="B34" s="11">
        <v>905912.17776999995</v>
      </c>
      <c r="C34" s="11">
        <v>885994.44463000004</v>
      </c>
      <c r="D34" s="12">
        <f t="shared" si="0"/>
        <v>-2.1986384142698627</v>
      </c>
      <c r="E34" s="12">
        <f t="shared" si="1"/>
        <v>4.5869833829754407</v>
      </c>
      <c r="F34" s="11">
        <v>3338525.9761399999</v>
      </c>
      <c r="G34" s="11">
        <v>3637134.4783100002</v>
      </c>
      <c r="H34" s="12">
        <f t="shared" si="2"/>
        <v>8.9443216648339838</v>
      </c>
      <c r="I34" s="12">
        <f t="shared" si="3"/>
        <v>4.4973120011589121</v>
      </c>
      <c r="J34" s="11">
        <v>9809688.4335200004</v>
      </c>
      <c r="K34" s="11">
        <v>10661766.53307</v>
      </c>
      <c r="L34" s="12">
        <f t="shared" si="4"/>
        <v>8.6860872832456426</v>
      </c>
      <c r="M34" s="12">
        <f t="shared" si="5"/>
        <v>4.2364781800093141</v>
      </c>
    </row>
    <row r="35" spans="1:13" ht="14.25" x14ac:dyDescent="0.2">
      <c r="A35" s="10" t="s">
        <v>39</v>
      </c>
      <c r="B35" s="11">
        <v>1496964.3426000001</v>
      </c>
      <c r="C35" s="11">
        <v>996700.45981000003</v>
      </c>
      <c r="D35" s="12">
        <f t="shared" si="0"/>
        <v>-33.418557045996003</v>
      </c>
      <c r="E35" s="12">
        <f t="shared" si="1"/>
        <v>5.1601321821624966</v>
      </c>
      <c r="F35" s="11">
        <v>5301434.8894100003</v>
      </c>
      <c r="G35" s="11">
        <v>4269960.8899100004</v>
      </c>
      <c r="H35" s="12">
        <f t="shared" si="2"/>
        <v>-19.456506040665403</v>
      </c>
      <c r="I35" s="12">
        <f t="shared" si="3"/>
        <v>5.279801027207081</v>
      </c>
      <c r="J35" s="11">
        <v>14039343.718420001</v>
      </c>
      <c r="K35" s="11">
        <v>13349032.853150001</v>
      </c>
      <c r="L35" s="12">
        <f t="shared" si="4"/>
        <v>-4.9169738921933606</v>
      </c>
      <c r="M35" s="12">
        <f t="shared" si="5"/>
        <v>5.3042698159995583</v>
      </c>
    </row>
    <row r="36" spans="1:13" ht="14.25" x14ac:dyDescent="0.2">
      <c r="A36" s="10" t="s">
        <v>40</v>
      </c>
      <c r="B36" s="11">
        <v>2016306.50877</v>
      </c>
      <c r="C36" s="11">
        <v>1071674.4409099999</v>
      </c>
      <c r="D36" s="12">
        <f t="shared" si="0"/>
        <v>-46.849626470543434</v>
      </c>
      <c r="E36" s="12">
        <f t="shared" si="1"/>
        <v>5.5482885724712787</v>
      </c>
      <c r="F36" s="11">
        <v>7641279.0852199998</v>
      </c>
      <c r="G36" s="11">
        <v>4628666.2091199998</v>
      </c>
      <c r="H36" s="12">
        <f t="shared" si="2"/>
        <v>-39.42550510852417</v>
      </c>
      <c r="I36" s="12">
        <f t="shared" si="3"/>
        <v>5.7233396828666452</v>
      </c>
      <c r="J36" s="11">
        <v>24470278.318599999</v>
      </c>
      <c r="K36" s="11">
        <v>18025784.038309999</v>
      </c>
      <c r="L36" s="12">
        <f t="shared" si="4"/>
        <v>-26.336007283544067</v>
      </c>
      <c r="M36" s="12">
        <f t="shared" si="5"/>
        <v>7.1625879744218484</v>
      </c>
    </row>
    <row r="37" spans="1:13" ht="14.25" x14ac:dyDescent="0.2">
      <c r="A37" s="13" t="s">
        <v>41</v>
      </c>
      <c r="B37" s="11">
        <v>565782.74280000001</v>
      </c>
      <c r="C37" s="11">
        <v>378670.22077000001</v>
      </c>
      <c r="D37" s="12">
        <f t="shared" si="0"/>
        <v>-33.071443837965006</v>
      </c>
      <c r="E37" s="12">
        <f t="shared" si="1"/>
        <v>1.9604569992817515</v>
      </c>
      <c r="F37" s="11">
        <v>1860503.04391</v>
      </c>
      <c r="G37" s="11">
        <v>1542225.80067</v>
      </c>
      <c r="H37" s="12">
        <f t="shared" si="2"/>
        <v>-17.107053078027445</v>
      </c>
      <c r="I37" s="12">
        <f t="shared" si="3"/>
        <v>1.9069601751631864</v>
      </c>
      <c r="J37" s="11">
        <v>5058062.9693299998</v>
      </c>
      <c r="K37" s="11">
        <v>5129024.01987</v>
      </c>
      <c r="L37" s="12">
        <f t="shared" si="4"/>
        <v>1.4029293618976006</v>
      </c>
      <c r="M37" s="12">
        <f t="shared" si="5"/>
        <v>2.0380298403201071</v>
      </c>
    </row>
    <row r="38" spans="1:13" ht="14.25" x14ac:dyDescent="0.2">
      <c r="A38" s="10" t="s">
        <v>42</v>
      </c>
      <c r="B38" s="11">
        <v>528519.02058999997</v>
      </c>
      <c r="C38" s="11">
        <v>474299.83866000001</v>
      </c>
      <c r="D38" s="12">
        <f t="shared" si="0"/>
        <v>-10.258700220376863</v>
      </c>
      <c r="E38" s="12">
        <f t="shared" si="1"/>
        <v>2.4555520541552687</v>
      </c>
      <c r="F38" s="11">
        <v>1812523.06293</v>
      </c>
      <c r="G38" s="11">
        <v>2157020.7662499999</v>
      </c>
      <c r="H38" s="12">
        <f t="shared" si="2"/>
        <v>19.006527992151923</v>
      </c>
      <c r="I38" s="12">
        <f t="shared" si="3"/>
        <v>2.6671533419112414</v>
      </c>
      <c r="J38" s="11">
        <v>7214897.5535599999</v>
      </c>
      <c r="K38" s="11">
        <v>6196726.3587400001</v>
      </c>
      <c r="L38" s="12">
        <f t="shared" si="4"/>
        <v>-14.1120672505961</v>
      </c>
      <c r="M38" s="12">
        <f t="shared" si="5"/>
        <v>2.4622838930924678</v>
      </c>
    </row>
    <row r="39" spans="1:13" ht="14.25" x14ac:dyDescent="0.2">
      <c r="A39" s="10" t="s">
        <v>43</v>
      </c>
      <c r="B39" s="11">
        <v>390461.09840999998</v>
      </c>
      <c r="C39" s="11">
        <v>418133.27666999999</v>
      </c>
      <c r="D39" s="12">
        <f>(C39-B39)/B39*100</f>
        <v>7.0870512767300333</v>
      </c>
      <c r="E39" s="12">
        <f t="shared" si="1"/>
        <v>2.1647657088361605</v>
      </c>
      <c r="F39" s="11">
        <v>1337864.28431</v>
      </c>
      <c r="G39" s="11">
        <v>1507900.20487</v>
      </c>
      <c r="H39" s="12">
        <f t="shared" si="2"/>
        <v>12.709504435847585</v>
      </c>
      <c r="I39" s="12">
        <f t="shared" si="3"/>
        <v>1.8645166210799182</v>
      </c>
      <c r="J39" s="11">
        <v>3598658.0111400001</v>
      </c>
      <c r="K39" s="11">
        <v>4534567.5066099996</v>
      </c>
      <c r="L39" s="12">
        <f t="shared" si="4"/>
        <v>26.007180803866319</v>
      </c>
      <c r="M39" s="12">
        <f t="shared" si="5"/>
        <v>1.8018211370457493</v>
      </c>
    </row>
    <row r="40" spans="1:13" ht="14.25" x14ac:dyDescent="0.2">
      <c r="A40" s="10" t="s">
        <v>44</v>
      </c>
      <c r="B40" s="11">
        <v>635001.85988</v>
      </c>
      <c r="C40" s="11">
        <v>560766.34609999997</v>
      </c>
      <c r="D40" s="12">
        <f>(C40-B40)/B40*100</f>
        <v>-11.690597850221849</v>
      </c>
      <c r="E40" s="12">
        <f t="shared" si="1"/>
        <v>2.9032077197354682</v>
      </c>
      <c r="F40" s="11">
        <v>2246018.9797100001</v>
      </c>
      <c r="G40" s="11">
        <v>2317049.77336</v>
      </c>
      <c r="H40" s="12">
        <f t="shared" si="2"/>
        <v>3.1625197423385618</v>
      </c>
      <c r="I40" s="12">
        <f t="shared" si="3"/>
        <v>2.8650289988332691</v>
      </c>
      <c r="J40" s="11">
        <v>6485647.2267000005</v>
      </c>
      <c r="K40" s="11">
        <v>6747897.7145400001</v>
      </c>
      <c r="L40" s="12">
        <f t="shared" si="4"/>
        <v>4.0435515326885394</v>
      </c>
      <c r="M40" s="12">
        <f t="shared" si="5"/>
        <v>2.6812931365466564</v>
      </c>
    </row>
    <row r="41" spans="1:13" ht="14.25" x14ac:dyDescent="0.2">
      <c r="A41" s="10" t="s">
        <v>45</v>
      </c>
      <c r="B41" s="11">
        <v>14289.56755</v>
      </c>
      <c r="C41" s="11">
        <v>10070.412829999999</v>
      </c>
      <c r="D41" s="12">
        <f t="shared" si="0"/>
        <v>-29.526119004210177</v>
      </c>
      <c r="E41" s="12">
        <f t="shared" si="1"/>
        <v>5.2136688430595352E-2</v>
      </c>
      <c r="F41" s="11">
        <v>43915.021849999997</v>
      </c>
      <c r="G41" s="11">
        <v>43113.381110000002</v>
      </c>
      <c r="H41" s="12">
        <f t="shared" si="2"/>
        <v>-1.8254362772222903</v>
      </c>
      <c r="I41" s="12">
        <f t="shared" si="3"/>
        <v>5.3309639066915722E-2</v>
      </c>
      <c r="J41" s="11">
        <v>141741.92313000001</v>
      </c>
      <c r="K41" s="11">
        <v>134815.74325999999</v>
      </c>
      <c r="L41" s="12">
        <f t="shared" si="4"/>
        <v>-4.8864723414593492</v>
      </c>
      <c r="M41" s="12">
        <f t="shared" si="5"/>
        <v>5.3569354841075272E-2</v>
      </c>
    </row>
    <row r="42" spans="1:13" ht="15.75" x14ac:dyDescent="0.25">
      <c r="A42" s="8" t="s">
        <v>8</v>
      </c>
      <c r="B42" s="7">
        <f>B43</f>
        <v>704145.15989999997</v>
      </c>
      <c r="C42" s="7">
        <f>C43</f>
        <v>470093.02055000002</v>
      </c>
      <c r="D42" s="9">
        <f t="shared" si="0"/>
        <v>-33.239188831921979</v>
      </c>
      <c r="E42" s="9">
        <f t="shared" si="1"/>
        <v>2.4337724539752372</v>
      </c>
      <c r="F42" s="7">
        <f>F43</f>
        <v>2228313.2069199998</v>
      </c>
      <c r="G42" s="7">
        <f>G43</f>
        <v>1792109.3246500001</v>
      </c>
      <c r="H42" s="9">
        <f t="shared" si="2"/>
        <v>-19.575519317274331</v>
      </c>
      <c r="I42" s="9">
        <f t="shared" si="3"/>
        <v>2.2159408240748295</v>
      </c>
      <c r="J42" s="7">
        <f>J43</f>
        <v>6385657.2982099997</v>
      </c>
      <c r="K42" s="7">
        <f>K43</f>
        <v>6018928.5318799997</v>
      </c>
      <c r="L42" s="9">
        <f t="shared" si="4"/>
        <v>-5.7430073241293398</v>
      </c>
      <c r="M42" s="9">
        <f t="shared" si="5"/>
        <v>2.3916355055472027</v>
      </c>
    </row>
    <row r="43" spans="1:13" ht="14.25" x14ac:dyDescent="0.2">
      <c r="A43" s="10" t="s">
        <v>46</v>
      </c>
      <c r="B43" s="11">
        <v>704145.15989999997</v>
      </c>
      <c r="C43" s="11">
        <v>470093.02055000002</v>
      </c>
      <c r="D43" s="12">
        <f t="shared" si="0"/>
        <v>-33.239188831921979</v>
      </c>
      <c r="E43" s="12">
        <f t="shared" si="1"/>
        <v>2.4337724539752372</v>
      </c>
      <c r="F43" s="11">
        <v>2228313.2069199998</v>
      </c>
      <c r="G43" s="11">
        <v>1792109.3246500001</v>
      </c>
      <c r="H43" s="12">
        <f t="shared" si="2"/>
        <v>-19.575519317274331</v>
      </c>
      <c r="I43" s="12">
        <f t="shared" si="3"/>
        <v>2.2159408240748295</v>
      </c>
      <c r="J43" s="11">
        <v>6385657.2982099997</v>
      </c>
      <c r="K43" s="11">
        <v>6018928.5318799997</v>
      </c>
      <c r="L43" s="12">
        <f t="shared" si="4"/>
        <v>-5.7430073241293398</v>
      </c>
      <c r="M43" s="12">
        <f t="shared" si="5"/>
        <v>2.3916355055472027</v>
      </c>
    </row>
    <row r="44" spans="1:13" ht="15.75" x14ac:dyDescent="0.25">
      <c r="A44" s="8" t="s">
        <v>9</v>
      </c>
      <c r="B44" s="7">
        <f>B8+B22+B42</f>
        <v>21150224.219999995</v>
      </c>
      <c r="C44" s="7">
        <f>C8+C22+C42</f>
        <v>16890591.665479999</v>
      </c>
      <c r="D44" s="9">
        <f t="shared" si="0"/>
        <v>-20.139893129322093</v>
      </c>
      <c r="E44" s="9">
        <f t="shared" si="1"/>
        <v>87.446217939363407</v>
      </c>
      <c r="F44" s="14">
        <f>F8+F22+F42</f>
        <v>76095138.084359974</v>
      </c>
      <c r="G44" s="14">
        <f>G8+G22+G42</f>
        <v>71163768.820299998</v>
      </c>
      <c r="H44" s="15">
        <f t="shared" si="2"/>
        <v>-6.4805313298636786</v>
      </c>
      <c r="I44" s="15">
        <f t="shared" si="3"/>
        <v>87.993906596476251</v>
      </c>
      <c r="J44" s="14">
        <f>J8+J22+J42</f>
        <v>220477281.02540001</v>
      </c>
      <c r="K44" s="14">
        <f>K8+K22+K42</f>
        <v>221477736.84089997</v>
      </c>
      <c r="L44" s="15">
        <f t="shared" si="4"/>
        <v>0.45376821178446231</v>
      </c>
      <c r="M44" s="15">
        <f t="shared" si="5"/>
        <v>88.004703214425334</v>
      </c>
    </row>
    <row r="45" spans="1:13" ht="30" x14ac:dyDescent="0.2">
      <c r="A45" s="18" t="s">
        <v>47</v>
      </c>
      <c r="B45" s="19">
        <f>B46-B44</f>
        <v>2181251.9580000043</v>
      </c>
      <c r="C45" s="19">
        <f>C46-C44</f>
        <v>2424813.9215200022</v>
      </c>
      <c r="D45" s="20">
        <f t="shared" si="0"/>
        <v>11.166154493372719</v>
      </c>
      <c r="E45" s="20">
        <f t="shared" ref="E45:E46" si="6">C45/C$46*100</f>
        <v>12.553782060636582</v>
      </c>
      <c r="F45" s="19">
        <f>F46-F44</f>
        <v>7304140.0806400329</v>
      </c>
      <c r="G45" s="19">
        <f>G46-G44</f>
        <v>9709750.2366999984</v>
      </c>
      <c r="H45" s="21">
        <f t="shared" si="2"/>
        <v>32.934885277407929</v>
      </c>
      <c r="I45" s="20">
        <f t="shared" si="3"/>
        <v>12.006093403523749</v>
      </c>
      <c r="J45" s="19">
        <f>J46-J44</f>
        <v>19467419.90259999</v>
      </c>
      <c r="K45" s="19">
        <f>K46-K44</f>
        <v>30188059.135100037</v>
      </c>
      <c r="L45" s="21">
        <f t="shared" si="4"/>
        <v>55.069646034954232</v>
      </c>
      <c r="M45" s="20">
        <f t="shared" si="5"/>
        <v>11.99529678557467</v>
      </c>
    </row>
    <row r="46" spans="1:13" ht="20.25" x14ac:dyDescent="0.2">
      <c r="A46" s="22" t="s">
        <v>48</v>
      </c>
      <c r="B46" s="23">
        <v>23331476.177999999</v>
      </c>
      <c r="C46" s="23">
        <v>19315405.587000001</v>
      </c>
      <c r="D46" s="24">
        <f t="shared" si="0"/>
        <v>-17.213101135824747</v>
      </c>
      <c r="E46" s="25">
        <f t="shared" si="6"/>
        <v>100</v>
      </c>
      <c r="F46" s="23">
        <v>83399278.165000007</v>
      </c>
      <c r="G46" s="23">
        <v>80873519.056999996</v>
      </c>
      <c r="H46" s="24">
        <f t="shared" si="2"/>
        <v>-3.0285143511709554</v>
      </c>
      <c r="I46" s="25">
        <f t="shared" ref="I46" si="7">G46/G$46*100</f>
        <v>100</v>
      </c>
      <c r="J46" s="23">
        <v>239944700.928</v>
      </c>
      <c r="K46" s="23">
        <v>251665795.97600001</v>
      </c>
      <c r="L46" s="24">
        <f t="shared" si="4"/>
        <v>4.8849151503108823</v>
      </c>
      <c r="M46" s="25">
        <f t="shared" ref="M46" si="8">K46/K$46*100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2023-05-02T10:37:57Z</dcterms:modified>
</cp:coreProperties>
</file>