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2E387287-1C6F-40DF-88ED-67D66EC5C20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I35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E46" i="1"/>
  <c r="D46" i="1"/>
  <c r="I28" i="1" l="1"/>
  <c r="I37" i="1"/>
  <c r="I15" i="1"/>
  <c r="I36" i="1"/>
  <c r="I14" i="1"/>
  <c r="I26" i="1"/>
  <c r="M25" i="1"/>
  <c r="L46" i="1"/>
  <c r="M28" i="1"/>
  <c r="M37" i="1"/>
  <c r="M16" i="1"/>
  <c r="M30" i="1"/>
  <c r="M38" i="1"/>
  <c r="M17" i="1"/>
  <c r="M31" i="1"/>
  <c r="M39" i="1"/>
  <c r="M10" i="1"/>
  <c r="M32" i="1"/>
  <c r="M11" i="1"/>
  <c r="M21" i="1"/>
  <c r="M33" i="1"/>
  <c r="M41" i="1"/>
  <c r="M13" i="1"/>
  <c r="M35" i="1"/>
  <c r="M14" i="1"/>
  <c r="M26" i="1"/>
  <c r="M36" i="1"/>
  <c r="M15" i="1"/>
  <c r="M46" i="1"/>
  <c r="M19" i="1"/>
  <c r="M40" i="1"/>
  <c r="M12" i="1"/>
  <c r="M24" i="1"/>
  <c r="M34" i="1"/>
  <c r="H46" i="1"/>
  <c r="I16" i="1"/>
  <c r="I38" i="1"/>
  <c r="I17" i="1"/>
  <c r="I31" i="1"/>
  <c r="I39" i="1"/>
  <c r="I10" i="1"/>
  <c r="I19" i="1"/>
  <c r="I32" i="1"/>
  <c r="I40" i="1"/>
  <c r="I30" i="1"/>
  <c r="I11" i="1"/>
  <c r="I33" i="1"/>
  <c r="I46" i="1"/>
  <c r="I12" i="1"/>
  <c r="I24" i="1"/>
  <c r="I34" i="1"/>
  <c r="I43" i="1"/>
  <c r="I21" i="1"/>
  <c r="I41" i="1"/>
  <c r="I13" i="1"/>
  <c r="I25" i="1"/>
  <c r="K42" i="1" l="1"/>
  <c r="M42" i="1" s="1"/>
  <c r="J42" i="1"/>
  <c r="G42" i="1"/>
  <c r="I42" i="1" s="1"/>
  <c r="F42" i="1"/>
  <c r="H42" i="1" s="1"/>
  <c r="C42" i="1"/>
  <c r="B42" i="1"/>
  <c r="K29" i="1"/>
  <c r="M29" i="1" s="1"/>
  <c r="J29" i="1"/>
  <c r="G29" i="1"/>
  <c r="F29" i="1"/>
  <c r="C29" i="1"/>
  <c r="B29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G23" i="1"/>
  <c r="I23" i="1" s="1"/>
  <c r="F23" i="1"/>
  <c r="C23" i="1"/>
  <c r="B23" i="1"/>
  <c r="K20" i="1"/>
  <c r="J20" i="1"/>
  <c r="G20" i="1"/>
  <c r="F20" i="1"/>
  <c r="C20" i="1"/>
  <c r="E20" i="1" s="1"/>
  <c r="B20" i="1"/>
  <c r="K18" i="1"/>
  <c r="M18" i="1" s="1"/>
  <c r="J18" i="1"/>
  <c r="G18" i="1"/>
  <c r="I18" i="1" s="1"/>
  <c r="F18" i="1"/>
  <c r="C18" i="1"/>
  <c r="D18" i="1" s="1"/>
  <c r="B18" i="1"/>
  <c r="K9" i="1"/>
  <c r="M9" i="1" s="1"/>
  <c r="J9" i="1"/>
  <c r="G9" i="1"/>
  <c r="F9" i="1"/>
  <c r="C9" i="1"/>
  <c r="B9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7" i="1"/>
  <c r="D27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23" i="1" l="1"/>
  <c r="E42" i="1"/>
  <c r="E9" i="1"/>
  <c r="H20" i="1"/>
  <c r="I20" i="1"/>
  <c r="E29" i="1"/>
  <c r="I9" i="1"/>
  <c r="L18" i="1"/>
  <c r="M20" i="1"/>
  <c r="I29" i="1"/>
  <c r="E18" i="1"/>
  <c r="E23" i="1"/>
  <c r="H18" i="1"/>
  <c r="D42" i="1"/>
  <c r="J22" i="1"/>
  <c r="G22" i="1"/>
  <c r="D29" i="1"/>
  <c r="K22" i="1"/>
  <c r="M22" i="1" s="1"/>
  <c r="L23" i="1"/>
  <c r="K8" i="1"/>
  <c r="M8" i="1" s="1"/>
  <c r="D20" i="1"/>
  <c r="J8" i="1"/>
  <c r="C8" i="1"/>
  <c r="H9" i="1"/>
  <c r="L9" i="1"/>
  <c r="F8" i="1"/>
  <c r="D9" i="1"/>
  <c r="B8" i="1"/>
  <c r="G8" i="1"/>
  <c r="I8" i="1" s="1"/>
  <c r="D23" i="1"/>
  <c r="B22" i="1"/>
  <c r="F22" i="1"/>
  <c r="H29" i="1"/>
  <c r="L27" i="1"/>
  <c r="L20" i="1"/>
  <c r="C22" i="1"/>
  <c r="E22" i="1" s="1"/>
  <c r="E8" i="1" l="1"/>
  <c r="L8" i="1"/>
  <c r="I22" i="1"/>
  <c r="L22" i="1"/>
  <c r="J44" i="1"/>
  <c r="K44" i="1"/>
  <c r="D8" i="1"/>
  <c r="G44" i="1"/>
  <c r="H8" i="1"/>
  <c r="F44" i="1"/>
  <c r="F45" i="1" s="1"/>
  <c r="H22" i="1"/>
  <c r="D22" i="1"/>
  <c r="B44" i="1"/>
  <c r="B45" i="1" s="1"/>
  <c r="C44" i="1"/>
  <c r="C45" i="1" l="1"/>
  <c r="E44" i="1"/>
  <c r="K45" i="1"/>
  <c r="M44" i="1"/>
  <c r="J45" i="1"/>
  <c r="I44" i="1"/>
  <c r="G45" i="1"/>
  <c r="L44" i="1"/>
  <c r="H44" i="1"/>
  <c r="D44" i="1"/>
  <c r="I45" i="1" l="1"/>
  <c r="H45" i="1"/>
  <c r="E45" i="1"/>
  <c r="D45" i="1"/>
  <c r="M45" i="1"/>
  <c r="L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<sst xmlns="http://schemas.openxmlformats.org/spreadsheetml/2006/main" count="53" uniqueCount="49">
  <si>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</si>
  <si>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</si>
  <si>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</si>
  <si>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</si>
  <si>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</si>
  <si>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</si>
  <si>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</si>
  <si>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</si>
  <si>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</si>
  <si>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</si>
  <si>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</si>
  <si>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</si>
  <si>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</si>
  <si>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</si>
  <si>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 xml:space="preserve">SEKTÖREL BAZDA İHRACAT RAKAMLARI -1.000 $ 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</si>
  <si>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</si>
  <si>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</si>
  <si>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</si>
  <si>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</si>
  <si>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</si>
  <si>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</si>
  <si>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</si>
  <si>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</si>
  <si>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</si>
  <si>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</si>
  <si>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</si>
  <si>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</si>
  <si>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</si>
  <si>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</si>
  <si>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</si>
  <si>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</si>
  <si>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</si>
  <si>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</si>
  <si>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</si>
  <si>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</si>
  <si>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</si>
  <si>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</si>
  <si>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</si>
  <si>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</si>
  <si>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</si>
  <si>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</si>
  <si>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</si>
  <si>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</si>
  <si>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</si>
  <si>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</si>
  <si>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</si>
  <si>
    <t>1 - 31 MAYIS İHRACAT RAKAMLARI</t>
  </si>
  <si>
    <t>1 - 31 MAYIS</t>
  </si>
  <si>
    <t>1 OCAK  -  31 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</si>
</sst>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5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9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2519438</xdr:colOff>
      <xdr:row>3</xdr:row>
      <xdr:rowOff>125412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2448000" cy="767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zoomScale="70" zoomScaleNormal="7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E12" sqref="E12"/>
    </sheetView>
  </sheetViews>
  <sheetFormatPr defaultColWidth="9.140625" defaultRowHeight="12.75" x14ac:dyDescent="0.2"/>
  <cols>
    <col min="1" max="1" width="52.140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140625" style="1" bestFit="1" customWidth="1"/>
    <col min="9" max="9" width="13.5703125" style="1" bestFit="1" customWidth="1"/>
    <col min="10" max="11" width="18.855468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2" t="s">
        <v>46</v>
      </c>
      <c r="C1" s="32"/>
      <c r="D1" s="32"/>
      <c r="E1" s="32"/>
      <c r="F1" s="32"/>
      <c r="G1" s="32"/>
      <c r="H1" s="32"/>
      <c r="I1" s="32"/>
      <c r="J1" s="32"/>
      <c r="K1" s="16"/>
      <c r="L1" s="16"/>
      <c r="M1" s="16"/>
    </row>
    <row r="5" spans="1:13" ht="26.25" x14ac:dyDescent="0.2">
      <c r="A5" s="29" t="s">
        <v>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18" x14ac:dyDescent="0.2">
      <c r="A6" s="2"/>
      <c r="B6" s="28" t="s">
        <v>47</v>
      </c>
      <c r="C6" s="28"/>
      <c r="D6" s="28"/>
      <c r="E6" s="28"/>
      <c r="F6" s="28" t="s">
        <v>48</v>
      </c>
      <c r="G6" s="28"/>
      <c r="H6" s="28"/>
      <c r="I6" s="28"/>
      <c r="J6" s="28" t="s">
        <v>10</v>
      </c>
      <c r="K6" s="28"/>
      <c r="L6" s="28"/>
      <c r="M6" s="28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15</v>
      </c>
      <c r="K7" s="4" t="s">
        <v>16</v>
      </c>
      <c r="L7" s="6" t="s">
        <v>12</v>
      </c>
      <c r="M7" s="6" t="s">
        <v>13</v>
      </c>
    </row>
    <row r="8" spans="1:13" ht="16.5" x14ac:dyDescent="0.25">
      <c r="A8" s="19" t="s">
        <v>1</v>
      </c>
      <c r="B8" s="7">
        <f>B9+B18+B20</f>
        <v>2408144.8256999999</v>
      </c>
      <c r="C8" s="7">
        <f>C9+C18+C20</f>
        <v>2899402.8966000006</v>
      </c>
      <c r="D8" s="9">
        <f t="shared" ref="D8:D46" si="0">(C8-B8)/B8*100</f>
        <v>20.399855758558942</v>
      </c>
      <c r="E8" s="9">
        <f t="shared" ref="E8:E45" si="1">C8/C$46*100</f>
        <v>13.39124219220407</v>
      </c>
      <c r="F8" s="7">
        <f>F9+F18+F20</f>
        <v>13412910.114089999</v>
      </c>
      <c r="G8" s="7">
        <f>G9+G18+G20</f>
        <v>14058691.797950003</v>
      </c>
      <c r="H8" s="9">
        <f t="shared" ref="H8:H46" si="2">(G8-F8)/F8*100</f>
        <v>4.8146276860651067</v>
      </c>
      <c r="I8" s="9">
        <f t="shared" ref="I8:I45" si="3">G8/G$46*100</f>
        <v>13.713047313067788</v>
      </c>
      <c r="J8" s="7">
        <f>J9+J18+J20</f>
        <v>32086775.681090001</v>
      </c>
      <c r="K8" s="7">
        <f>K9+K18+K20</f>
        <v>34864983.083240002</v>
      </c>
      <c r="L8" s="9">
        <f t="shared" ref="L8:L46" si="4">(K8-J8)/J8*100</f>
        <v>8.6584187509600987</v>
      </c>
      <c r="M8" s="9">
        <f t="shared" ref="M8:M45" si="5">K8/K$46*100</f>
        <v>13.705972171246344</v>
      </c>
    </row>
    <row r="9" spans="1:13" ht="15.75" x14ac:dyDescent="0.25">
      <c r="A9" s="8" t="s">
        <v>2</v>
      </c>
      <c r="B9" s="7">
        <f>B10+B11+B12+B13+B14+B15+B16+B17</f>
        <v>1494279.6601999998</v>
      </c>
      <c r="C9" s="7">
        <f>C10+C11+C12+C13+C14+C15+C16+C17</f>
        <v>1858484.1495900005</v>
      </c>
      <c r="D9" s="9">
        <f t="shared" si="0"/>
        <v>24.373248133569202</v>
      </c>
      <c r="E9" s="9">
        <f t="shared" si="1"/>
        <v>8.5836333359246009</v>
      </c>
      <c r="F9" s="7">
        <f>F10+F11+F12+F13+F14+F15+F16+F17</f>
        <v>8411598.7242799997</v>
      </c>
      <c r="G9" s="7">
        <f>G10+G11+G12+G13+G14+G15+G16+G17</f>
        <v>9335671.3656600025</v>
      </c>
      <c r="H9" s="9">
        <f t="shared" si="2"/>
        <v>10.985695724080083</v>
      </c>
      <c r="I9" s="9">
        <f t="shared" si="3"/>
        <v>9.106146217332638</v>
      </c>
      <c r="J9" s="7">
        <f>J10+J11+J12+J13+J14+J15+J16+J17</f>
        <v>20511944.153030001</v>
      </c>
      <c r="K9" s="7">
        <f>K10+K11+K12+K13+K14+K15+K16+K17</f>
        <v>22642846.100040004</v>
      </c>
      <c r="L9" s="9">
        <f t="shared" si="4"/>
        <v>10.388590818658351</v>
      </c>
      <c r="M9" s="9">
        <f t="shared" si="5"/>
        <v>8.9012582562860096</v>
      </c>
    </row>
    <row r="10" spans="1:13" ht="14.25" x14ac:dyDescent="0.2">
      <c r="A10" s="10" t="s">
        <v>17</v>
      </c>
      <c r="B10" s="11">
        <v>864789.17327999999</v>
      </c>
      <c r="C10" s="11">
        <v>946577.69697000005</v>
      </c>
      <c r="D10" s="12">
        <f t="shared" si="0"/>
        <v>9.4576257678839735</v>
      </c>
      <c r="E10" s="12">
        <f t="shared" si="1"/>
        <v>4.3718833311260132</v>
      </c>
      <c r="F10" s="11">
        <v>4404307.8487499999</v>
      </c>
      <c r="G10" s="11">
        <v>4738436.9458600003</v>
      </c>
      <c r="H10" s="12">
        <f t="shared" si="2"/>
        <v>7.5864155863861926</v>
      </c>
      <c r="I10" s="12">
        <f t="shared" si="3"/>
        <v>4.6219385816567637</v>
      </c>
      <c r="J10" s="11">
        <v>10173165.60795</v>
      </c>
      <c r="K10" s="11">
        <v>11796740.061729999</v>
      </c>
      <c r="L10" s="12">
        <f t="shared" si="4"/>
        <v>15.959382913330616</v>
      </c>
      <c r="M10" s="12">
        <f t="shared" si="5"/>
        <v>4.6374837071188049</v>
      </c>
    </row>
    <row r="11" spans="1:13" ht="14.25" x14ac:dyDescent="0.2">
      <c r="A11" s="10" t="s">
        <v>18</v>
      </c>
      <c r="B11" s="11">
        <v>189527.81724</v>
      </c>
      <c r="C11" s="11">
        <v>249466.21406999999</v>
      </c>
      <c r="D11" s="12">
        <f t="shared" si="0"/>
        <v>31.625118519726158</v>
      </c>
      <c r="E11" s="12">
        <f t="shared" si="1"/>
        <v>1.1521898164967141</v>
      </c>
      <c r="F11" s="11">
        <v>1162464.8771800001</v>
      </c>
      <c r="G11" s="11">
        <v>1424576.4792200001</v>
      </c>
      <c r="H11" s="12">
        <f t="shared" si="2"/>
        <v>22.547915828291622</v>
      </c>
      <c r="I11" s="12">
        <f t="shared" si="3"/>
        <v>1.389552096410277</v>
      </c>
      <c r="J11" s="11">
        <v>3066480.6574499998</v>
      </c>
      <c r="K11" s="11">
        <v>3214141.2904500002</v>
      </c>
      <c r="L11" s="12">
        <f t="shared" si="4"/>
        <v>4.8153127149607027</v>
      </c>
      <c r="M11" s="12">
        <f t="shared" si="5"/>
        <v>1.2635293978541544</v>
      </c>
    </row>
    <row r="12" spans="1:13" ht="14.25" x14ac:dyDescent="0.2">
      <c r="A12" s="10" t="s">
        <v>19</v>
      </c>
      <c r="B12" s="11">
        <v>157716.62091999999</v>
      </c>
      <c r="C12" s="11">
        <v>185489.56826</v>
      </c>
      <c r="D12" s="12">
        <f t="shared" si="0"/>
        <v>17.609397904921849</v>
      </c>
      <c r="E12" s="12">
        <f t="shared" si="1"/>
        <v>0.85670595680573702</v>
      </c>
      <c r="F12" s="11">
        <v>969941.64457</v>
      </c>
      <c r="G12" s="11">
        <v>903934.99052999995</v>
      </c>
      <c r="H12" s="12">
        <f t="shared" si="2"/>
        <v>-6.8052190984399363</v>
      </c>
      <c r="I12" s="12">
        <f t="shared" si="3"/>
        <v>0.88171100634575961</v>
      </c>
      <c r="J12" s="11">
        <v>2255289.96655</v>
      </c>
      <c r="K12" s="11">
        <v>2458589.22982</v>
      </c>
      <c r="L12" s="12">
        <f t="shared" si="4"/>
        <v>9.0143292563392343</v>
      </c>
      <c r="M12" s="12">
        <f t="shared" si="5"/>
        <v>0.96651002193193691</v>
      </c>
    </row>
    <row r="13" spans="1:13" ht="14.25" x14ac:dyDescent="0.2">
      <c r="A13" s="10" t="s">
        <v>20</v>
      </c>
      <c r="B13" s="11">
        <v>94929.953850000005</v>
      </c>
      <c r="C13" s="11">
        <v>120159.17057</v>
      </c>
      <c r="D13" s="12">
        <f t="shared" si="0"/>
        <v>26.57666594873205</v>
      </c>
      <c r="E13" s="12">
        <f t="shared" si="1"/>
        <v>0.55496963067951888</v>
      </c>
      <c r="F13" s="11">
        <v>634076.97097000002</v>
      </c>
      <c r="G13" s="11">
        <v>613217.15598000004</v>
      </c>
      <c r="H13" s="12">
        <f t="shared" si="2"/>
        <v>-3.2897922405365079</v>
      </c>
      <c r="I13" s="12">
        <f t="shared" si="3"/>
        <v>0.59814070853767476</v>
      </c>
      <c r="J13" s="11">
        <v>1629790.5708699999</v>
      </c>
      <c r="K13" s="11">
        <v>1549640.7137500001</v>
      </c>
      <c r="L13" s="12">
        <f t="shared" si="4"/>
        <v>-4.9178010078445213</v>
      </c>
      <c r="M13" s="12">
        <f t="shared" si="5"/>
        <v>0.60918809131153184</v>
      </c>
    </row>
    <row r="14" spans="1:13" ht="14.25" x14ac:dyDescent="0.2">
      <c r="A14" s="10" t="s">
        <v>21</v>
      </c>
      <c r="B14" s="11">
        <v>99421.289829999994</v>
      </c>
      <c r="C14" s="11">
        <v>143664.74707000001</v>
      </c>
      <c r="D14" s="12">
        <f t="shared" si="0"/>
        <v>44.500988989030112</v>
      </c>
      <c r="E14" s="12">
        <f t="shared" si="1"/>
        <v>0.6635329725137965</v>
      </c>
      <c r="F14" s="11">
        <v>719597.03142000001</v>
      </c>
      <c r="G14" s="11">
        <v>722638.08203000005</v>
      </c>
      <c r="H14" s="12">
        <f t="shared" si="2"/>
        <v>0.42260466305691236</v>
      </c>
      <c r="I14" s="12">
        <f t="shared" si="3"/>
        <v>0.7048714312484563</v>
      </c>
      <c r="J14" s="11">
        <v>2087290.7610500001</v>
      </c>
      <c r="K14" s="11">
        <v>1750580.30018</v>
      </c>
      <c r="L14" s="12">
        <f t="shared" si="4"/>
        <v>-16.131459361254478</v>
      </c>
      <c r="M14" s="12">
        <f t="shared" si="5"/>
        <v>0.68818059714857738</v>
      </c>
    </row>
    <row r="15" spans="1:13" ht="14.25" x14ac:dyDescent="0.2">
      <c r="A15" s="10" t="s">
        <v>22</v>
      </c>
      <c r="B15" s="11">
        <v>21837.58901</v>
      </c>
      <c r="C15" s="11">
        <v>103611.15989</v>
      </c>
      <c r="D15" s="12">
        <f t="shared" si="0"/>
        <v>374.46245023914389</v>
      </c>
      <c r="E15" s="12">
        <f t="shared" si="1"/>
        <v>0.47854064625830645</v>
      </c>
      <c r="F15" s="11">
        <v>166305.00739000001</v>
      </c>
      <c r="G15" s="11">
        <v>480269.48992999998</v>
      </c>
      <c r="H15" s="12">
        <f t="shared" si="2"/>
        <v>188.78835187669688</v>
      </c>
      <c r="I15" s="12">
        <f t="shared" si="3"/>
        <v>0.46846167005335226</v>
      </c>
      <c r="J15" s="11">
        <v>362691.55564999999</v>
      </c>
      <c r="K15" s="11">
        <v>809427.20323999994</v>
      </c>
      <c r="L15" s="12">
        <f t="shared" si="4"/>
        <v>123.17233214580357</v>
      </c>
      <c r="M15" s="12">
        <f t="shared" si="5"/>
        <v>0.31819854023076249</v>
      </c>
    </row>
    <row r="16" spans="1:13" ht="14.25" x14ac:dyDescent="0.2">
      <c r="A16" s="10" t="s">
        <v>23</v>
      </c>
      <c r="B16" s="11">
        <v>53632.734109999998</v>
      </c>
      <c r="C16" s="11">
        <v>95490.174329999994</v>
      </c>
      <c r="D16" s="12">
        <f t="shared" si="0"/>
        <v>78.044576534455558</v>
      </c>
      <c r="E16" s="12">
        <f t="shared" si="1"/>
        <v>0.44103289436881282</v>
      </c>
      <c r="F16" s="11">
        <v>279328.08221999998</v>
      </c>
      <c r="G16" s="11">
        <v>376086.68504000001</v>
      </c>
      <c r="H16" s="12">
        <f t="shared" si="2"/>
        <v>34.639769138497343</v>
      </c>
      <c r="I16" s="12">
        <f t="shared" si="3"/>
        <v>0.36684028499154991</v>
      </c>
      <c r="J16" s="11">
        <v>789717.65394999995</v>
      </c>
      <c r="K16" s="11">
        <v>925629.76</v>
      </c>
      <c r="L16" s="12">
        <f t="shared" si="4"/>
        <v>17.210214988888318</v>
      </c>
      <c r="M16" s="12">
        <f t="shared" si="5"/>
        <v>0.36387958947658444</v>
      </c>
    </row>
    <row r="17" spans="1:13" ht="14.25" x14ac:dyDescent="0.2">
      <c r="A17" s="10" t="s">
        <v>24</v>
      </c>
      <c r="B17" s="11">
        <v>12424.481959999999</v>
      </c>
      <c r="C17" s="11">
        <v>14025.41843</v>
      </c>
      <c r="D17" s="12">
        <f t="shared" si="0"/>
        <v>12.885337796409829</v>
      </c>
      <c r="E17" s="12">
        <f t="shared" si="1"/>
        <v>6.4778087675699716E-2</v>
      </c>
      <c r="F17" s="11">
        <v>75577.261780000001</v>
      </c>
      <c r="G17" s="11">
        <v>76511.537070000006</v>
      </c>
      <c r="H17" s="12">
        <f t="shared" si="2"/>
        <v>1.2361856833601799</v>
      </c>
      <c r="I17" s="12">
        <f t="shared" si="3"/>
        <v>7.4630438088801571E-2</v>
      </c>
      <c r="J17" s="11">
        <v>147517.37956</v>
      </c>
      <c r="K17" s="11">
        <v>138097.54087</v>
      </c>
      <c r="L17" s="12">
        <f t="shared" si="4"/>
        <v>-6.3855789182918992</v>
      </c>
      <c r="M17" s="12">
        <f t="shared" si="5"/>
        <v>5.428831121365571E-2</v>
      </c>
    </row>
    <row r="18" spans="1:13" ht="15.75" x14ac:dyDescent="0.25">
      <c r="A18" s="8" t="s">
        <v>3</v>
      </c>
      <c r="B18" s="7">
        <f>B19</f>
        <v>301401.84957000002</v>
      </c>
      <c r="C18" s="7">
        <f>C19</f>
        <v>310330.26254999998</v>
      </c>
      <c r="D18" s="9">
        <f t="shared" si="0"/>
        <v>2.9622953517829549</v>
      </c>
      <c r="E18" s="9">
        <f t="shared" si="1"/>
        <v>1.4332977697754727</v>
      </c>
      <c r="F18" s="7">
        <f>F19</f>
        <v>1681729.22703</v>
      </c>
      <c r="G18" s="7">
        <f>G19</f>
        <v>1405302.49006</v>
      </c>
      <c r="H18" s="9">
        <f t="shared" si="2"/>
        <v>-16.437053749620588</v>
      </c>
      <c r="I18" s="9">
        <f t="shared" si="3"/>
        <v>1.3707519741043612</v>
      </c>
      <c r="J18" s="7">
        <f>J19</f>
        <v>3860142.08977</v>
      </c>
      <c r="K18" s="7">
        <f>K19</f>
        <v>3788107.87163</v>
      </c>
      <c r="L18" s="9">
        <f t="shared" si="4"/>
        <v>-1.8661027616289652</v>
      </c>
      <c r="M18" s="9">
        <f t="shared" si="5"/>
        <v>1.4891646712198865</v>
      </c>
    </row>
    <row r="19" spans="1:13" ht="14.25" x14ac:dyDescent="0.2">
      <c r="A19" s="10" t="s">
        <v>25</v>
      </c>
      <c r="B19" s="11">
        <v>301401.84957000002</v>
      </c>
      <c r="C19" s="11">
        <v>310330.26254999998</v>
      </c>
      <c r="D19" s="12">
        <f t="shared" si="0"/>
        <v>2.9622953517829549</v>
      </c>
      <c r="E19" s="12">
        <f t="shared" si="1"/>
        <v>1.4332977697754727</v>
      </c>
      <c r="F19" s="11">
        <v>1681729.22703</v>
      </c>
      <c r="G19" s="11">
        <v>1405302.49006</v>
      </c>
      <c r="H19" s="12">
        <f t="shared" si="2"/>
        <v>-16.437053749620588</v>
      </c>
      <c r="I19" s="12">
        <f t="shared" si="3"/>
        <v>1.3707519741043612</v>
      </c>
      <c r="J19" s="11">
        <v>3860142.08977</v>
      </c>
      <c r="K19" s="11">
        <v>3788107.87163</v>
      </c>
      <c r="L19" s="12">
        <f t="shared" si="4"/>
        <v>-1.8661027616289652</v>
      </c>
      <c r="M19" s="12">
        <f t="shared" si="5"/>
        <v>1.4891646712198865</v>
      </c>
    </row>
    <row r="20" spans="1:13" ht="15.75" x14ac:dyDescent="0.25">
      <c r="A20" s="8" t="s">
        <v>11</v>
      </c>
      <c r="B20" s="7">
        <f>B21</f>
        <v>612463.31593000004</v>
      </c>
      <c r="C20" s="7">
        <f>C21</f>
        <v>730588.48445999995</v>
      </c>
      <c r="D20" s="9">
        <f t="shared" si="0"/>
        <v>19.286896938575293</v>
      </c>
      <c r="E20" s="9">
        <f t="shared" si="1"/>
        <v>3.3743110865039947</v>
      </c>
      <c r="F20" s="7">
        <f>F21</f>
        <v>3319582.1627799999</v>
      </c>
      <c r="G20" s="7">
        <f>G21</f>
        <v>3317717.9422300002</v>
      </c>
      <c r="H20" s="9">
        <f t="shared" si="2"/>
        <v>-5.6158289163674019E-2</v>
      </c>
      <c r="I20" s="9">
        <f t="shared" si="3"/>
        <v>3.23614912163079</v>
      </c>
      <c r="J20" s="7">
        <f>J21</f>
        <v>7714689.43829</v>
      </c>
      <c r="K20" s="7">
        <f>K21</f>
        <v>8434029.1115700006</v>
      </c>
      <c r="L20" s="9">
        <f t="shared" si="4"/>
        <v>9.3242855598273575</v>
      </c>
      <c r="M20" s="9">
        <f t="shared" si="5"/>
        <v>3.3155492437404495</v>
      </c>
    </row>
    <row r="21" spans="1:13" ht="14.25" x14ac:dyDescent="0.2">
      <c r="A21" s="10" t="s">
        <v>26</v>
      </c>
      <c r="B21" s="11">
        <v>612463.31593000004</v>
      </c>
      <c r="C21" s="11">
        <v>730588.48445999995</v>
      </c>
      <c r="D21" s="12">
        <f t="shared" si="0"/>
        <v>19.286896938575293</v>
      </c>
      <c r="E21" s="12">
        <f t="shared" si="1"/>
        <v>3.3743110865039947</v>
      </c>
      <c r="F21" s="11">
        <v>3319582.1627799999</v>
      </c>
      <c r="G21" s="11">
        <v>3317717.9422300002</v>
      </c>
      <c r="H21" s="12">
        <f t="shared" si="2"/>
        <v>-5.6158289163674019E-2</v>
      </c>
      <c r="I21" s="12">
        <f t="shared" si="3"/>
        <v>3.23614912163079</v>
      </c>
      <c r="J21" s="11">
        <v>7714689.43829</v>
      </c>
      <c r="K21" s="11">
        <v>8434029.1115700006</v>
      </c>
      <c r="L21" s="12">
        <f t="shared" si="4"/>
        <v>9.3242855598273575</v>
      </c>
      <c r="M21" s="12">
        <f t="shared" si="5"/>
        <v>3.3155492437404495</v>
      </c>
    </row>
    <row r="22" spans="1:13" ht="16.5" x14ac:dyDescent="0.25">
      <c r="A22" s="19" t="s">
        <v>4</v>
      </c>
      <c r="B22" s="7">
        <f>B23+B27+B29</f>
        <v>14045320.082189998</v>
      </c>
      <c r="C22" s="7">
        <f>C23+C27+C29</f>
        <v>15400561.968499999</v>
      </c>
      <c r="D22" s="9">
        <f t="shared" si="0"/>
        <v>9.649063733538549</v>
      </c>
      <c r="E22" s="9">
        <f t="shared" si="1"/>
        <v>71.129354067373768</v>
      </c>
      <c r="F22" s="7">
        <f>F23+F27+F29</f>
        <v>76906776.901460007</v>
      </c>
      <c r="G22" s="7">
        <f>G23+G27+G29</f>
        <v>73505984.87692</v>
      </c>
      <c r="H22" s="9">
        <f t="shared" si="2"/>
        <v>-4.4219666478773556</v>
      </c>
      <c r="I22" s="9">
        <f t="shared" si="3"/>
        <v>71.698779864982285</v>
      </c>
      <c r="J22" s="7">
        <f>J23+J27+J29</f>
        <v>183793890.51179999</v>
      </c>
      <c r="K22" s="7">
        <f>K23+K27+K29</f>
        <v>182351159.85692999</v>
      </c>
      <c r="L22" s="9">
        <f t="shared" si="4"/>
        <v>-0.78497204169981749</v>
      </c>
      <c r="M22" s="9">
        <f t="shared" si="5"/>
        <v>71.685103544335817</v>
      </c>
    </row>
    <row r="23" spans="1:13" ht="15.75" x14ac:dyDescent="0.25">
      <c r="A23" s="8" t="s">
        <v>5</v>
      </c>
      <c r="B23" s="7">
        <f>B24+B25+B26</f>
        <v>1040503.89374</v>
      </c>
      <c r="C23" s="7">
        <f>C24+C25+C26</f>
        <v>1233073.5654699998</v>
      </c>
      <c r="D23" s="9">
        <f>(C23-B23)/B23*100</f>
        <v>18.507347535031805</v>
      </c>
      <c r="E23" s="9">
        <f t="shared" si="1"/>
        <v>5.6950990755292068</v>
      </c>
      <c r="F23" s="7">
        <f>F24+F25+F26</f>
        <v>6338396.3899699999</v>
      </c>
      <c r="G23" s="7">
        <f>G24+G25+G26</f>
        <v>5967576.6993800011</v>
      </c>
      <c r="H23" s="9">
        <f t="shared" si="2"/>
        <v>-5.8503707842695203</v>
      </c>
      <c r="I23" s="9">
        <f t="shared" si="3"/>
        <v>5.8208589247892624</v>
      </c>
      <c r="J23" s="7">
        <f>J24+J25+J26</f>
        <v>15468118.112330001</v>
      </c>
      <c r="K23" s="7">
        <f>K24+K25+K26</f>
        <v>14792542.686589999</v>
      </c>
      <c r="L23" s="9">
        <f t="shared" si="4"/>
        <v>-4.3675346983644028</v>
      </c>
      <c r="M23" s="9">
        <f t="shared" si="5"/>
        <v>5.8151807479820228</v>
      </c>
    </row>
    <row r="24" spans="1:13" ht="14.25" x14ac:dyDescent="0.2">
      <c r="A24" s="10" t="s">
        <v>27</v>
      </c>
      <c r="B24" s="11">
        <v>766271.68854</v>
      </c>
      <c r="C24" s="11">
        <v>849287.28917999996</v>
      </c>
      <c r="D24" s="12">
        <f t="shared" si="0"/>
        <v>10.833703225832606</v>
      </c>
      <c r="E24" s="12">
        <f t="shared" si="1"/>
        <v>3.9225358412611282</v>
      </c>
      <c r="F24" s="11">
        <v>4404585.2441499997</v>
      </c>
      <c r="G24" s="11">
        <v>4044371.61993</v>
      </c>
      <c r="H24" s="12">
        <f t="shared" si="2"/>
        <v>-8.1781508190452552</v>
      </c>
      <c r="I24" s="12">
        <f t="shared" si="3"/>
        <v>3.9449374218315119</v>
      </c>
      <c r="J24" s="11">
        <v>10582320.510090001</v>
      </c>
      <c r="K24" s="11">
        <v>9993036.7409499995</v>
      </c>
      <c r="L24" s="12">
        <f t="shared" si="4"/>
        <v>-5.5685685250048209</v>
      </c>
      <c r="M24" s="12">
        <f t="shared" si="5"/>
        <v>3.9284196166308556</v>
      </c>
    </row>
    <row r="25" spans="1:13" ht="14.25" x14ac:dyDescent="0.2">
      <c r="A25" s="10" t="s">
        <v>28</v>
      </c>
      <c r="B25" s="11">
        <v>116439.71348999999</v>
      </c>
      <c r="C25" s="11">
        <v>149469.47579</v>
      </c>
      <c r="D25" s="12">
        <f t="shared" si="0"/>
        <v>28.366406366017593</v>
      </c>
      <c r="E25" s="12">
        <f t="shared" si="1"/>
        <v>0.6903428126504384</v>
      </c>
      <c r="F25" s="11">
        <v>805131.15390999999</v>
      </c>
      <c r="G25" s="11">
        <v>865669.73097999999</v>
      </c>
      <c r="H25" s="12">
        <f t="shared" si="2"/>
        <v>7.5190950910299996</v>
      </c>
      <c r="I25" s="12">
        <f t="shared" si="3"/>
        <v>0.84438652963075811</v>
      </c>
      <c r="J25" s="11">
        <v>1897152.1243700001</v>
      </c>
      <c r="K25" s="11">
        <v>2117149.3818000001</v>
      </c>
      <c r="L25" s="12">
        <f t="shared" si="4"/>
        <v>11.596184333560281</v>
      </c>
      <c r="M25" s="12">
        <f t="shared" si="5"/>
        <v>0.8322846576475551</v>
      </c>
    </row>
    <row r="26" spans="1:13" ht="14.25" x14ac:dyDescent="0.2">
      <c r="A26" s="10" t="s">
        <v>29</v>
      </c>
      <c r="B26" s="11">
        <v>157792.49171</v>
      </c>
      <c r="C26" s="11">
        <v>234316.80050000001</v>
      </c>
      <c r="D26" s="12">
        <f t="shared" si="0"/>
        <v>48.496799791108394</v>
      </c>
      <c r="E26" s="12">
        <f t="shared" si="1"/>
        <v>1.0822204216176416</v>
      </c>
      <c r="F26" s="11">
        <v>1128679.9919100001</v>
      </c>
      <c r="G26" s="11">
        <v>1057535.3484700001</v>
      </c>
      <c r="H26" s="12">
        <f t="shared" si="2"/>
        <v>-6.3033493948631127</v>
      </c>
      <c r="I26" s="12">
        <f t="shared" si="3"/>
        <v>1.031534973326991</v>
      </c>
      <c r="J26" s="11">
        <v>2988645.4778700001</v>
      </c>
      <c r="K26" s="11">
        <v>2682356.56384</v>
      </c>
      <c r="L26" s="12">
        <f t="shared" si="4"/>
        <v>-10.24841910149515</v>
      </c>
      <c r="M26" s="12">
        <f t="shared" si="5"/>
        <v>1.0544764737036121</v>
      </c>
    </row>
    <row r="27" spans="1:13" ht="15.75" x14ac:dyDescent="0.25">
      <c r="A27" s="8" t="s">
        <v>6</v>
      </c>
      <c r="B27" s="7">
        <f>B28</f>
        <v>2789101.1165999998</v>
      </c>
      <c r="C27" s="7">
        <f>C28</f>
        <v>2453037.0674700001</v>
      </c>
      <c r="D27" s="9">
        <f t="shared" si="0"/>
        <v>-12.049188433141934</v>
      </c>
      <c r="E27" s="9">
        <f t="shared" si="1"/>
        <v>11.329647740735032</v>
      </c>
      <c r="F27" s="7">
        <f>F28</f>
        <v>13710346.16309</v>
      </c>
      <c r="G27" s="7">
        <f>G28</f>
        <v>12266170.42227</v>
      </c>
      <c r="H27" s="9">
        <f t="shared" si="2"/>
        <v>-10.533473944719974</v>
      </c>
      <c r="I27" s="9">
        <f t="shared" si="3"/>
        <v>11.964596547686506</v>
      </c>
      <c r="J27" s="7">
        <f>J28</f>
        <v>29488075.8704</v>
      </c>
      <c r="K27" s="7">
        <f>K28</f>
        <v>32096815.589480001</v>
      </c>
      <c r="L27" s="9">
        <f t="shared" si="4"/>
        <v>8.8467614182268246</v>
      </c>
      <c r="M27" s="9">
        <f t="shared" si="5"/>
        <v>12.617762073904817</v>
      </c>
    </row>
    <row r="28" spans="1:13" ht="14.25" x14ac:dyDescent="0.2">
      <c r="A28" s="10" t="s">
        <v>30</v>
      </c>
      <c r="B28" s="11">
        <v>2789101.1165999998</v>
      </c>
      <c r="C28" s="11">
        <v>2453037.0674700001</v>
      </c>
      <c r="D28" s="12">
        <f t="shared" si="0"/>
        <v>-12.049188433141934</v>
      </c>
      <c r="E28" s="12">
        <f t="shared" si="1"/>
        <v>11.329647740735032</v>
      </c>
      <c r="F28" s="11">
        <v>13710346.16309</v>
      </c>
      <c r="G28" s="11">
        <v>12266170.42227</v>
      </c>
      <c r="H28" s="12">
        <f t="shared" si="2"/>
        <v>-10.533473944719974</v>
      </c>
      <c r="I28" s="12">
        <f t="shared" si="3"/>
        <v>11.964596547686506</v>
      </c>
      <c r="J28" s="11">
        <v>29488075.8704</v>
      </c>
      <c r="K28" s="11">
        <v>32096815.589480001</v>
      </c>
      <c r="L28" s="12">
        <f t="shared" si="4"/>
        <v>8.8467614182268246</v>
      </c>
      <c r="M28" s="12">
        <f t="shared" si="5"/>
        <v>12.617762073904817</v>
      </c>
    </row>
    <row r="29" spans="1:13" ht="15.75" x14ac:dyDescent="0.25">
      <c r="A29" s="8" t="s">
        <v>7</v>
      </c>
      <c r="B29" s="7">
        <f>B30+B31+B32+B33+B34+B35+B36+B37+B38+B39+B40+B41</f>
        <v>10215715.071849998</v>
      </c>
      <c r="C29" s="7">
        <f>C30+C31+C32+C33+C34+C35+C36+C37+C38+C39+C40+C41</f>
        <v>11714451.33556</v>
      </c>
      <c r="D29" s="9">
        <f t="shared" si="0"/>
        <v>14.670889440131873</v>
      </c>
      <c r="E29" s="9">
        <f t="shared" si="1"/>
        <v>54.104607251109535</v>
      </c>
      <c r="F29" s="7">
        <f>F30+F31+F32+F33+F34+F35+F36+F37+F38+F39+F40+F41</f>
        <v>56858034.348400004</v>
      </c>
      <c r="G29" s="7">
        <f>G30+G31+G32+G33+G34+G35+G36+G37+G38+G39+G40+G41</f>
        <v>55272237.755269997</v>
      </c>
      <c r="H29" s="9">
        <f t="shared" si="2"/>
        <v>-2.7890457545770433</v>
      </c>
      <c r="I29" s="9">
        <f t="shared" si="3"/>
        <v>53.913324392506524</v>
      </c>
      <c r="J29" s="7">
        <f>J30+J31+J32+J33+J34+J35+J36+J37+J38+J39+J40+J41</f>
        <v>138837696.52906999</v>
      </c>
      <c r="K29" s="7">
        <f>K30+K31+K32+K33+K34+K35+K36+K37+K38+K39+K40+K41</f>
        <v>135461801.58085999</v>
      </c>
      <c r="L29" s="9">
        <f t="shared" si="4"/>
        <v>-2.4315405920777087</v>
      </c>
      <c r="M29" s="9">
        <f t="shared" si="5"/>
        <v>53.25216072244897</v>
      </c>
    </row>
    <row r="30" spans="1:13" ht="14.25" x14ac:dyDescent="0.2">
      <c r="A30" s="10" t="s">
        <v>31</v>
      </c>
      <c r="B30" s="11">
        <v>1335848.45138</v>
      </c>
      <c r="C30" s="11">
        <v>1656510.23123</v>
      </c>
      <c r="D30" s="12">
        <f t="shared" si="0"/>
        <v>24.004353152390902</v>
      </c>
      <c r="E30" s="12">
        <f t="shared" si="1"/>
        <v>7.6507924187692531</v>
      </c>
      <c r="F30" s="11">
        <v>8817502.8989300001</v>
      </c>
      <c r="G30" s="11">
        <v>8355036.7979899999</v>
      </c>
      <c r="H30" s="12">
        <f t="shared" si="2"/>
        <v>-5.2448647450529364</v>
      </c>
      <c r="I30" s="12">
        <f t="shared" si="3"/>
        <v>8.1496213559476409</v>
      </c>
      <c r="J30" s="11">
        <v>21434807.07674</v>
      </c>
      <c r="K30" s="11">
        <v>20733047.123659998</v>
      </c>
      <c r="L30" s="12">
        <f t="shared" si="4"/>
        <v>-3.2739270783617997</v>
      </c>
      <c r="M30" s="12">
        <f t="shared" si="5"/>
        <v>8.1504862980594748</v>
      </c>
    </row>
    <row r="31" spans="1:13" ht="14.25" x14ac:dyDescent="0.2">
      <c r="A31" s="10" t="s">
        <v>32</v>
      </c>
      <c r="B31" s="11">
        <v>2294859.9537499999</v>
      </c>
      <c r="C31" s="11">
        <v>3029593.0847700001</v>
      </c>
      <c r="D31" s="12">
        <f t="shared" si="0"/>
        <v>32.016469232441949</v>
      </c>
      <c r="E31" s="12">
        <f t="shared" si="1"/>
        <v>13.992541288261917</v>
      </c>
      <c r="F31" s="11">
        <v>12482083.55223</v>
      </c>
      <c r="G31" s="11">
        <v>14332483.52857</v>
      </c>
      <c r="H31" s="12">
        <f t="shared" si="2"/>
        <v>14.824447926479504</v>
      </c>
      <c r="I31" s="12">
        <f t="shared" si="3"/>
        <v>13.980107649113153</v>
      </c>
      <c r="J31" s="11">
        <v>29787095.278170001</v>
      </c>
      <c r="K31" s="11">
        <v>32827830.817510001</v>
      </c>
      <c r="L31" s="12">
        <f t="shared" si="4"/>
        <v>10.208231151590191</v>
      </c>
      <c r="M31" s="12">
        <f t="shared" si="5"/>
        <v>12.905135635745232</v>
      </c>
    </row>
    <row r="32" spans="1:13" ht="14.25" x14ac:dyDescent="0.2">
      <c r="A32" s="10" t="s">
        <v>33</v>
      </c>
      <c r="B32" s="11">
        <v>100124.42561000001</v>
      </c>
      <c r="C32" s="11">
        <v>203809.47146</v>
      </c>
      <c r="D32" s="12">
        <f t="shared" si="0"/>
        <v>103.55619542215318</v>
      </c>
      <c r="E32" s="12">
        <f t="shared" si="1"/>
        <v>0.94131864067130722</v>
      </c>
      <c r="F32" s="11">
        <v>577078.14607999998</v>
      </c>
      <c r="G32" s="11">
        <v>489885.23183</v>
      </c>
      <c r="H32" s="12">
        <f t="shared" si="2"/>
        <v>-15.109377272781435</v>
      </c>
      <c r="I32" s="12">
        <f t="shared" si="3"/>
        <v>0.47784100104090377</v>
      </c>
      <c r="J32" s="11">
        <v>1745358.03455</v>
      </c>
      <c r="K32" s="11">
        <v>1365870.46419</v>
      </c>
      <c r="L32" s="12">
        <f t="shared" si="4"/>
        <v>-21.742677596682451</v>
      </c>
      <c r="M32" s="12">
        <f t="shared" si="5"/>
        <v>0.53694512132761263</v>
      </c>
    </row>
    <row r="33" spans="1:13" ht="14.25" x14ac:dyDescent="0.2">
      <c r="A33" s="10" t="s">
        <v>34</v>
      </c>
      <c r="B33" s="11">
        <v>1064263.3647499999</v>
      </c>
      <c r="C33" s="11">
        <v>1384584.3384700001</v>
      </c>
      <c r="D33" s="12">
        <f t="shared" si="0"/>
        <v>30.097904741393116</v>
      </c>
      <c r="E33" s="12">
        <f t="shared" si="1"/>
        <v>6.3948698656978582</v>
      </c>
      <c r="F33" s="11">
        <v>5979202.7574699996</v>
      </c>
      <c r="G33" s="11">
        <v>6589402.9803499999</v>
      </c>
      <c r="H33" s="12">
        <f t="shared" si="2"/>
        <v>10.205377667075407</v>
      </c>
      <c r="I33" s="12">
        <f t="shared" si="3"/>
        <v>6.427397095907998</v>
      </c>
      <c r="J33" s="11">
        <v>14576578.02228</v>
      </c>
      <c r="K33" s="11">
        <v>15776543.99516</v>
      </c>
      <c r="L33" s="12">
        <f t="shared" si="4"/>
        <v>8.2321514078673115</v>
      </c>
      <c r="M33" s="12">
        <f t="shared" si="5"/>
        <v>6.2020071095359928</v>
      </c>
    </row>
    <row r="34" spans="1:13" ht="14.25" x14ac:dyDescent="0.2">
      <c r="A34" s="10" t="s">
        <v>35</v>
      </c>
      <c r="B34" s="11">
        <v>719464.86737999995</v>
      </c>
      <c r="C34" s="11">
        <v>924154.35507000005</v>
      </c>
      <c r="D34" s="12">
        <f t="shared" si="0"/>
        <v>28.45024086240603</v>
      </c>
      <c r="E34" s="12">
        <f t="shared" si="1"/>
        <v>4.2683184204012505</v>
      </c>
      <c r="F34" s="11">
        <v>4057732.8825500002</v>
      </c>
      <c r="G34" s="11">
        <v>4552357.2378200004</v>
      </c>
      <c r="H34" s="12">
        <f t="shared" si="2"/>
        <v>12.189672646937851</v>
      </c>
      <c r="I34" s="12">
        <f t="shared" si="3"/>
        <v>4.440433796074478</v>
      </c>
      <c r="J34" s="11">
        <v>9793769.37531</v>
      </c>
      <c r="K34" s="11">
        <v>10857215.467399999</v>
      </c>
      <c r="L34" s="12">
        <f t="shared" si="4"/>
        <v>10.858394264122014</v>
      </c>
      <c r="M34" s="12">
        <f t="shared" si="5"/>
        <v>4.2681418401417153</v>
      </c>
    </row>
    <row r="35" spans="1:13" ht="14.25" x14ac:dyDescent="0.2">
      <c r="A35" s="10" t="s">
        <v>36</v>
      </c>
      <c r="B35" s="11">
        <v>1165758.5621799999</v>
      </c>
      <c r="C35" s="11">
        <v>1142325.86195</v>
      </c>
      <c r="D35" s="12">
        <f t="shared" si="0"/>
        <v>-2.0100817605130916</v>
      </c>
      <c r="E35" s="12">
        <f t="shared" si="1"/>
        <v>5.2759698549411729</v>
      </c>
      <c r="F35" s="11">
        <v>6467193.4386600005</v>
      </c>
      <c r="G35" s="11">
        <v>5409797.7752999999</v>
      </c>
      <c r="H35" s="12">
        <f t="shared" si="2"/>
        <v>-16.350147454056863</v>
      </c>
      <c r="I35" s="12">
        <f t="shared" si="3"/>
        <v>5.2767934536864365</v>
      </c>
      <c r="J35" s="11">
        <v>14267635.17997</v>
      </c>
      <c r="K35" s="11">
        <v>13323035.43392</v>
      </c>
      <c r="L35" s="12">
        <f t="shared" si="4"/>
        <v>-6.6205768099264386</v>
      </c>
      <c r="M35" s="12">
        <f t="shared" si="5"/>
        <v>5.2374943781807506</v>
      </c>
    </row>
    <row r="36" spans="1:13" ht="14.25" x14ac:dyDescent="0.2">
      <c r="A36" s="10" t="s">
        <v>37</v>
      </c>
      <c r="B36" s="11">
        <v>1903115.9358300001</v>
      </c>
      <c r="C36" s="11">
        <v>1253583.11427</v>
      </c>
      <c r="D36" s="12">
        <f t="shared" si="0"/>
        <v>-34.129965985320879</v>
      </c>
      <c r="E36" s="12">
        <f t="shared" si="1"/>
        <v>5.7898249018556207</v>
      </c>
      <c r="F36" s="11">
        <v>9544394.9755799994</v>
      </c>
      <c r="G36" s="11">
        <v>5876173.96172</v>
      </c>
      <c r="H36" s="12">
        <f t="shared" si="2"/>
        <v>-38.433248238839639</v>
      </c>
      <c r="I36" s="12">
        <f t="shared" si="3"/>
        <v>5.7317033985077703</v>
      </c>
      <c r="J36" s="11">
        <v>24645727.608199999</v>
      </c>
      <c r="K36" s="11">
        <v>17368152.777899999</v>
      </c>
      <c r="L36" s="12">
        <f t="shared" si="4"/>
        <v>-29.528748130278949</v>
      </c>
      <c r="M36" s="12">
        <f t="shared" si="5"/>
        <v>6.8276935075951437</v>
      </c>
    </row>
    <row r="37" spans="1:13" ht="14.25" x14ac:dyDescent="0.2">
      <c r="A37" s="13" t="s">
        <v>38</v>
      </c>
      <c r="B37" s="11">
        <v>444256.85512999998</v>
      </c>
      <c r="C37" s="11">
        <v>450481.05560999998</v>
      </c>
      <c r="D37" s="12">
        <f t="shared" si="0"/>
        <v>1.4010364518018867</v>
      </c>
      <c r="E37" s="12">
        <f t="shared" si="1"/>
        <v>2.0806011216127644</v>
      </c>
      <c r="F37" s="11">
        <v>2304733.6061399998</v>
      </c>
      <c r="G37" s="11">
        <v>1979164.6555699999</v>
      </c>
      <c r="H37" s="12">
        <f t="shared" si="2"/>
        <v>-14.126098986132602</v>
      </c>
      <c r="I37" s="12">
        <f t="shared" si="3"/>
        <v>1.9305052669367466</v>
      </c>
      <c r="J37" s="11">
        <v>5118234.5615600003</v>
      </c>
      <c r="K37" s="11">
        <v>5121637.8629700001</v>
      </c>
      <c r="L37" s="12">
        <f t="shared" si="4"/>
        <v>6.6493658488417123E-2</v>
      </c>
      <c r="M37" s="12">
        <f t="shared" si="5"/>
        <v>2.0133962449794778</v>
      </c>
    </row>
    <row r="38" spans="1:13" ht="14.25" x14ac:dyDescent="0.2">
      <c r="A38" s="10" t="s">
        <v>39</v>
      </c>
      <c r="B38" s="11">
        <v>352291.01225999999</v>
      </c>
      <c r="C38" s="11">
        <v>464006.42466000002</v>
      </c>
      <c r="D38" s="12">
        <f t="shared" si="0"/>
        <v>31.711116239761218</v>
      </c>
      <c r="E38" s="12">
        <f t="shared" si="1"/>
        <v>2.1430696708785066</v>
      </c>
      <c r="F38" s="11">
        <v>2164585.4291900001</v>
      </c>
      <c r="G38" s="11">
        <v>2620098.4259299999</v>
      </c>
      <c r="H38" s="12">
        <f t="shared" si="2"/>
        <v>21.043890926977891</v>
      </c>
      <c r="I38" s="12">
        <f t="shared" si="3"/>
        <v>2.5556811541249993</v>
      </c>
      <c r="J38" s="11">
        <v>7074411.0113599999</v>
      </c>
      <c r="K38" s="11">
        <v>6307279.1621200005</v>
      </c>
      <c r="L38" s="12">
        <f t="shared" si="4"/>
        <v>-10.84375572762381</v>
      </c>
      <c r="M38" s="12">
        <f t="shared" si="5"/>
        <v>2.4794904522370169</v>
      </c>
    </row>
    <row r="39" spans="1:13" ht="14.25" x14ac:dyDescent="0.2">
      <c r="A39" s="10" t="s">
        <v>40</v>
      </c>
      <c r="B39" s="11">
        <v>330384.31631000002</v>
      </c>
      <c r="C39" s="11">
        <v>554395.85094999999</v>
      </c>
      <c r="D39" s="12">
        <f>(C39-B39)/B39*100</f>
        <v>67.803319825209158</v>
      </c>
      <c r="E39" s="12">
        <f t="shared" si="1"/>
        <v>2.5605441448411215</v>
      </c>
      <c r="F39" s="11">
        <v>1668248.6006199999</v>
      </c>
      <c r="G39" s="11">
        <v>2044435.6336399999</v>
      </c>
      <c r="H39" s="12">
        <f t="shared" si="2"/>
        <v>22.549818587001429</v>
      </c>
      <c r="I39" s="12">
        <f t="shared" si="3"/>
        <v>1.9941715044009349</v>
      </c>
      <c r="J39" s="11">
        <v>3758697.79899</v>
      </c>
      <c r="K39" s="11">
        <v>4740700.8079599999</v>
      </c>
      <c r="L39" s="12">
        <f t="shared" si="4"/>
        <v>26.126149573234486</v>
      </c>
      <c r="M39" s="12">
        <f t="shared" si="5"/>
        <v>1.8636439085880265</v>
      </c>
    </row>
    <row r="40" spans="1:13" ht="14.25" x14ac:dyDescent="0.2">
      <c r="A40" s="10" t="s">
        <v>41</v>
      </c>
      <c r="B40" s="11">
        <v>494716.69890000002</v>
      </c>
      <c r="C40" s="11">
        <v>638904.64191999997</v>
      </c>
      <c r="D40" s="12">
        <f>(C40-B40)/B40*100</f>
        <v>29.145558122578251</v>
      </c>
      <c r="E40" s="12">
        <f t="shared" si="1"/>
        <v>2.9508581948742112</v>
      </c>
      <c r="F40" s="11">
        <v>2740732.4107300001</v>
      </c>
      <c r="G40" s="11">
        <v>2968188.7571800002</v>
      </c>
      <c r="H40" s="12">
        <f t="shared" si="2"/>
        <v>8.2991081347272644</v>
      </c>
      <c r="I40" s="12">
        <f t="shared" si="3"/>
        <v>2.8952133986791289</v>
      </c>
      <c r="J40" s="11">
        <v>6494526.5038000001</v>
      </c>
      <c r="K40" s="11">
        <v>6904233.9199000001</v>
      </c>
      <c r="L40" s="12">
        <f t="shared" si="4"/>
        <v>6.3085032582479545</v>
      </c>
      <c r="M40" s="12">
        <f t="shared" si="5"/>
        <v>2.7141627386996734</v>
      </c>
    </row>
    <row r="41" spans="1:13" ht="14.25" x14ac:dyDescent="0.2">
      <c r="A41" s="10" t="s">
        <v>42</v>
      </c>
      <c r="B41" s="11">
        <v>10630.62837</v>
      </c>
      <c r="C41" s="11">
        <v>12102.905199999999</v>
      </c>
      <c r="D41" s="12">
        <f t="shared" si="0"/>
        <v>13.849386684937787</v>
      </c>
      <c r="E41" s="12">
        <f t="shared" si="1"/>
        <v>5.5898728304555972E-2</v>
      </c>
      <c r="F41" s="11">
        <v>54545.650220000003</v>
      </c>
      <c r="G41" s="11">
        <v>55212.769370000002</v>
      </c>
      <c r="H41" s="12">
        <f t="shared" si="2"/>
        <v>1.2230473874805678</v>
      </c>
      <c r="I41" s="12">
        <f t="shared" si="3"/>
        <v>5.385531808633242E-2</v>
      </c>
      <c r="J41" s="11">
        <v>140856.07814</v>
      </c>
      <c r="K41" s="11">
        <v>136253.74817000001</v>
      </c>
      <c r="L41" s="12">
        <f t="shared" si="4"/>
        <v>-3.267398915810813</v>
      </c>
      <c r="M41" s="12">
        <f t="shared" si="5"/>
        <v>5.3563487358860976E-2</v>
      </c>
    </row>
    <row r="42" spans="1:13" ht="15.75" x14ac:dyDescent="0.25">
      <c r="A42" s="8" t="s">
        <v>8</v>
      </c>
      <c r="B42" s="7">
        <f>B43</f>
        <v>533041.87158000004</v>
      </c>
      <c r="C42" s="7">
        <f>C43</f>
        <v>546879.82062999997</v>
      </c>
      <c r="D42" s="9">
        <f t="shared" si="0"/>
        <v>2.5960341556250723</v>
      </c>
      <c r="E42" s="9">
        <f t="shared" si="1"/>
        <v>2.5258304517365526</v>
      </c>
      <c r="F42" s="7">
        <f>F43</f>
        <v>2761355.0784999998</v>
      </c>
      <c r="G42" s="7">
        <f>G43</f>
        <v>2334674.5611899998</v>
      </c>
      <c r="H42" s="9">
        <f t="shared" si="2"/>
        <v>-15.451852629607412</v>
      </c>
      <c r="I42" s="9">
        <f t="shared" si="3"/>
        <v>2.2772746695309625</v>
      </c>
      <c r="J42" s="7">
        <f>J43</f>
        <v>6370744.4384500002</v>
      </c>
      <c r="K42" s="7">
        <f>K43</f>
        <v>6028443.1176300002</v>
      </c>
      <c r="L42" s="9">
        <f t="shared" si="4"/>
        <v>-5.3730191836620245</v>
      </c>
      <c r="M42" s="9">
        <f t="shared" si="5"/>
        <v>2.3698756258940348</v>
      </c>
    </row>
    <row r="43" spans="1:13" ht="14.25" x14ac:dyDescent="0.2">
      <c r="A43" s="10" t="s">
        <v>43</v>
      </c>
      <c r="B43" s="11">
        <v>533041.87158000004</v>
      </c>
      <c r="C43" s="11">
        <v>546879.82062999997</v>
      </c>
      <c r="D43" s="12">
        <f t="shared" si="0"/>
        <v>2.5960341556250723</v>
      </c>
      <c r="E43" s="12">
        <f t="shared" si="1"/>
        <v>2.5258304517365526</v>
      </c>
      <c r="F43" s="11">
        <v>2761355.0784999998</v>
      </c>
      <c r="G43" s="11">
        <v>2334674.5611899998</v>
      </c>
      <c r="H43" s="12">
        <f t="shared" si="2"/>
        <v>-15.451852629607412</v>
      </c>
      <c r="I43" s="12">
        <f t="shared" si="3"/>
        <v>2.2772746695309625</v>
      </c>
      <c r="J43" s="11">
        <v>6370744.4384500002</v>
      </c>
      <c r="K43" s="11">
        <v>6028443.1176300002</v>
      </c>
      <c r="L43" s="12">
        <f t="shared" si="4"/>
        <v>-5.3730191836620245</v>
      </c>
      <c r="M43" s="12">
        <f t="shared" si="5"/>
        <v>2.3698756258940348</v>
      </c>
    </row>
    <row r="44" spans="1:13" ht="15.75" x14ac:dyDescent="0.25">
      <c r="A44" s="8" t="s">
        <v>9</v>
      </c>
      <c r="B44" s="7">
        <f>B8+B22+B42</f>
        <v>16986506.779469997</v>
      </c>
      <c r="C44" s="7">
        <f>C8+C22+C42</f>
        <v>18846844.685729999</v>
      </c>
      <c r="D44" s="9">
        <f t="shared" si="0"/>
        <v>10.951856849746287</v>
      </c>
      <c r="E44" s="9">
        <f t="shared" si="1"/>
        <v>87.046426711314396</v>
      </c>
      <c r="F44" s="14">
        <f>F8+F22+F42</f>
        <v>93081042.094050005</v>
      </c>
      <c r="G44" s="14">
        <f>G8+G22+G42</f>
        <v>89899351.236059994</v>
      </c>
      <c r="H44" s="15">
        <f t="shared" si="2"/>
        <v>-3.4181942814683999</v>
      </c>
      <c r="I44" s="15">
        <f t="shared" si="3"/>
        <v>87.689101847581028</v>
      </c>
      <c r="J44" s="14">
        <f>J8+J22+J42</f>
        <v>222251410.63134</v>
      </c>
      <c r="K44" s="14">
        <f>K8+K22+K42</f>
        <v>223244586.05779999</v>
      </c>
      <c r="L44" s="15">
        <f t="shared" si="4"/>
        <v>0.44687024646490536</v>
      </c>
      <c r="M44" s="15">
        <f t="shared" si="5"/>
        <v>87.760951341476201</v>
      </c>
    </row>
    <row r="45" spans="1:13" ht="30" x14ac:dyDescent="0.2">
      <c r="A45" s="20" t="s">
        <v>44</v>
      </c>
      <c r="B45" s="21">
        <f>B46-B44</f>
        <v>1945441.2715300024</v>
      </c>
      <c r="C45" s="21">
        <f>C46-C44</f>
        <v>2804641.0762699991</v>
      </c>
      <c r="D45" s="22">
        <f t="shared" si="0"/>
        <v>44.164777282856484</v>
      </c>
      <c r="E45" s="22">
        <f t="shared" si="1"/>
        <v>12.953573288685607</v>
      </c>
      <c r="F45" s="21">
        <f>F46-F44</f>
        <v>9249860.4739499986</v>
      </c>
      <c r="G45" s="21">
        <f>G46-G44</f>
        <v>12621200.738940001</v>
      </c>
      <c r="H45" s="23">
        <f t="shared" si="2"/>
        <v>36.447471553593367</v>
      </c>
      <c r="I45" s="22">
        <f t="shared" si="3"/>
        <v>12.310898152418966</v>
      </c>
      <c r="J45" s="21">
        <f>J46-J44</f>
        <v>20156571.300659984</v>
      </c>
      <c r="K45" s="21">
        <f>K46-K44</f>
        <v>31133451.834199995</v>
      </c>
      <c r="L45" s="23">
        <f t="shared" si="4"/>
        <v>54.458074093090403</v>
      </c>
      <c r="M45" s="22">
        <f t="shared" si="5"/>
        <v>12.239048658523803</v>
      </c>
    </row>
    <row r="46" spans="1:13" ht="20.25" x14ac:dyDescent="0.2">
      <c r="A46" s="24" t="s">
        <v>45</v>
      </c>
      <c r="B46" s="25">
        <v>18931948.050999999</v>
      </c>
      <c r="C46" s="25">
        <v>21651485.761999998</v>
      </c>
      <c r="D46" s="26">
        <f t="shared" si="0"/>
        <v>14.364806535882879</v>
      </c>
      <c r="E46" s="27">
        <f t="shared" ref="E46" si="6">C46/C$46*100</f>
        <v>100</v>
      </c>
      <c r="F46" s="25">
        <v>102330902.568</v>
      </c>
      <c r="G46" s="25">
        <v>102520551.97499999</v>
      </c>
      <c r="H46" s="26">
        <f t="shared" si="2"/>
        <v>0.18532955562858075</v>
      </c>
      <c r="I46" s="27">
        <f t="shared" ref="I46" si="7">G46/G$46*100</f>
        <v>100</v>
      </c>
      <c r="J46" s="25">
        <v>242407981.93199998</v>
      </c>
      <c r="K46" s="25">
        <v>254378037.89199999</v>
      </c>
      <c r="L46" s="26">
        <f t="shared" si="4"/>
        <v>4.9379792961429114</v>
      </c>
      <c r="M46" s="27">
        <f t="shared" ref="M46" si="8">K46/K$46*100</f>
        <v>100</v>
      </c>
    </row>
    <row r="47" spans="1:13" ht="20.25" customHeight="1" x14ac:dyDescent="0.2"/>
    <row r="48" spans="1:13" ht="15" x14ac:dyDescent="0.2">
      <c r="C48" s="17"/>
    </row>
    <row r="49" spans="3:3" ht="15" x14ac:dyDescent="0.2">
      <c r="C49" s="18"/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2023-06-02T12:54:24Z</dcterms:modified>
</cp:coreProperties>
</file>