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eyrak\Desktop\"/>
    </mc:Choice>
  </mc:AlternateContent>
  <xr:revisionPtr revIDLastSave="0" documentId="8_{CB2C4A23-5036-4780-B2F3-538C68238836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EKTOR_US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1" l="1"/>
  <c r="M41" i="1"/>
  <c r="M40" i="1"/>
  <c r="M39" i="1"/>
  <c r="M38" i="1"/>
  <c r="M37" i="1"/>
  <c r="M36" i="1"/>
  <c r="M35" i="1"/>
  <c r="M34" i="1"/>
  <c r="M33" i="1"/>
  <c r="M32" i="1"/>
  <c r="M31" i="1"/>
  <c r="M30" i="1"/>
  <c r="M28" i="1"/>
  <c r="M26" i="1"/>
  <c r="M25" i="1"/>
  <c r="M24" i="1"/>
  <c r="M21" i="1"/>
  <c r="M19" i="1"/>
  <c r="M17" i="1"/>
  <c r="M16" i="1"/>
  <c r="M15" i="1"/>
  <c r="M14" i="1"/>
  <c r="M13" i="1"/>
  <c r="M12" i="1"/>
  <c r="M11" i="1"/>
  <c r="M10" i="1"/>
  <c r="I43" i="1"/>
  <c r="I41" i="1"/>
  <c r="I40" i="1"/>
  <c r="I39" i="1"/>
  <c r="I38" i="1"/>
  <c r="I37" i="1"/>
  <c r="I36" i="1"/>
  <c r="I35" i="1"/>
  <c r="I34" i="1"/>
  <c r="I33" i="1"/>
  <c r="I32" i="1"/>
  <c r="I31" i="1"/>
  <c r="I30" i="1"/>
  <c r="I28" i="1"/>
  <c r="I26" i="1"/>
  <c r="I25" i="1"/>
  <c r="I24" i="1"/>
  <c r="I21" i="1"/>
  <c r="I19" i="1"/>
  <c r="I17" i="1"/>
  <c r="I16" i="1"/>
  <c r="I15" i="1"/>
  <c r="I14" i="1"/>
  <c r="I13" i="1"/>
  <c r="I12" i="1"/>
  <c r="I11" i="1"/>
  <c r="I10" i="1"/>
  <c r="E43" i="1"/>
  <c r="E41" i="1"/>
  <c r="E40" i="1"/>
  <c r="E39" i="1"/>
  <c r="E38" i="1"/>
  <c r="E37" i="1"/>
  <c r="E36" i="1"/>
  <c r="E35" i="1"/>
  <c r="E34" i="1"/>
  <c r="E33" i="1"/>
  <c r="E32" i="1"/>
  <c r="E31" i="1"/>
  <c r="E30" i="1"/>
  <c r="E28" i="1"/>
  <c r="E26" i="1"/>
  <c r="E25" i="1"/>
  <c r="E24" i="1"/>
  <c r="E21" i="1"/>
  <c r="E19" i="1"/>
  <c r="E17" i="1"/>
  <c r="E16" i="1"/>
  <c r="E15" i="1"/>
  <c r="E14" i="1"/>
  <c r="E13" i="1"/>
  <c r="E12" i="1"/>
  <c r="E11" i="1"/>
  <c r="E10" i="1"/>
  <c r="M46" i="1"/>
  <c r="L46" i="1"/>
  <c r="I46" i="1"/>
  <c r="H46" i="1"/>
  <c r="E46" i="1"/>
  <c r="D46" i="1"/>
  <c r="K42" i="1" l="1"/>
  <c r="M42" i="1" s="1"/>
  <c r="J42" i="1"/>
  <c r="G42" i="1"/>
  <c r="F42" i="1"/>
  <c r="C42" i="1"/>
  <c r="B42" i="1"/>
  <c r="K29" i="1"/>
  <c r="J29" i="1"/>
  <c r="G29" i="1"/>
  <c r="F29" i="1"/>
  <c r="C29" i="1"/>
  <c r="B29" i="1"/>
  <c r="K27" i="1"/>
  <c r="M27" i="1" s="1"/>
  <c r="J27" i="1"/>
  <c r="G27" i="1"/>
  <c r="F27" i="1"/>
  <c r="C27" i="1"/>
  <c r="E27" i="1" s="1"/>
  <c r="B27" i="1"/>
  <c r="K23" i="1"/>
  <c r="M23" i="1" s="1"/>
  <c r="J23" i="1"/>
  <c r="G23" i="1"/>
  <c r="F23" i="1"/>
  <c r="C23" i="1"/>
  <c r="B23" i="1"/>
  <c r="K20" i="1"/>
  <c r="M20" i="1" s="1"/>
  <c r="J20" i="1"/>
  <c r="G20" i="1"/>
  <c r="F20" i="1"/>
  <c r="C20" i="1"/>
  <c r="B20" i="1"/>
  <c r="K18" i="1"/>
  <c r="J18" i="1"/>
  <c r="G18" i="1"/>
  <c r="I18" i="1" s="1"/>
  <c r="F18" i="1"/>
  <c r="C18" i="1"/>
  <c r="B18" i="1"/>
  <c r="K9" i="1"/>
  <c r="J9" i="1"/>
  <c r="G9" i="1"/>
  <c r="I9" i="1" s="1"/>
  <c r="F9" i="1"/>
  <c r="C9" i="1"/>
  <c r="B9" i="1"/>
  <c r="L43" i="1"/>
  <c r="L41" i="1"/>
  <c r="L40" i="1"/>
  <c r="L39" i="1"/>
  <c r="L38" i="1"/>
  <c r="L37" i="1"/>
  <c r="L36" i="1"/>
  <c r="L35" i="1"/>
  <c r="L34" i="1"/>
  <c r="L33" i="1"/>
  <c r="L32" i="1"/>
  <c r="L31" i="1"/>
  <c r="L30" i="1"/>
  <c r="L28" i="1"/>
  <c r="L26" i="1"/>
  <c r="L25" i="1"/>
  <c r="L24" i="1"/>
  <c r="L21" i="1"/>
  <c r="L19" i="1"/>
  <c r="L17" i="1"/>
  <c r="L16" i="1"/>
  <c r="L15" i="1"/>
  <c r="L14" i="1"/>
  <c r="L13" i="1"/>
  <c r="L12" i="1"/>
  <c r="L11" i="1"/>
  <c r="L10" i="1"/>
  <c r="H43" i="1"/>
  <c r="D43" i="1"/>
  <c r="D42" i="1"/>
  <c r="H41" i="1"/>
  <c r="D41" i="1"/>
  <c r="H40" i="1"/>
  <c r="D40" i="1"/>
  <c r="H39" i="1"/>
  <c r="D39" i="1"/>
  <c r="H38" i="1"/>
  <c r="D38" i="1"/>
  <c r="H37" i="1"/>
  <c r="D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8" i="1"/>
  <c r="D28" i="1"/>
  <c r="H26" i="1"/>
  <c r="D26" i="1"/>
  <c r="H25" i="1"/>
  <c r="D25" i="1"/>
  <c r="H24" i="1"/>
  <c r="D24" i="1"/>
  <c r="H21" i="1"/>
  <c r="D21" i="1"/>
  <c r="H19" i="1"/>
  <c r="D19" i="1"/>
  <c r="H18" i="1"/>
  <c r="H17" i="1"/>
  <c r="D17" i="1"/>
  <c r="H16" i="1"/>
  <c r="D16" i="1"/>
  <c r="H15" i="1"/>
  <c r="D15" i="1"/>
  <c r="H14" i="1"/>
  <c r="D14" i="1"/>
  <c r="H13" i="1"/>
  <c r="D13" i="1"/>
  <c r="H12" i="1"/>
  <c r="D12" i="1"/>
  <c r="H11" i="1"/>
  <c r="D11" i="1"/>
  <c r="H10" i="1"/>
  <c r="D10" i="1"/>
  <c r="M29" i="1" l="1"/>
  <c r="E9" i="1"/>
  <c r="L18" i="1"/>
  <c r="M18" i="1"/>
  <c r="E20" i="1"/>
  <c r="E42" i="1"/>
  <c r="E29" i="1"/>
  <c r="H20" i="1"/>
  <c r="I20" i="1"/>
  <c r="I27" i="1"/>
  <c r="I42" i="1"/>
  <c r="K8" i="1"/>
  <c r="M8" i="1" s="1"/>
  <c r="M9" i="1"/>
  <c r="E18" i="1"/>
  <c r="E23" i="1"/>
  <c r="I23" i="1"/>
  <c r="I29" i="1"/>
  <c r="D27" i="1"/>
  <c r="J22" i="1"/>
  <c r="H23" i="1"/>
  <c r="H27" i="1"/>
  <c r="H42" i="1"/>
  <c r="L42" i="1"/>
  <c r="D29" i="1"/>
  <c r="L29" i="1"/>
  <c r="K22" i="1"/>
  <c r="G22" i="1"/>
  <c r="L23" i="1"/>
  <c r="J8" i="1"/>
  <c r="D20" i="1"/>
  <c r="D18" i="1"/>
  <c r="H9" i="1"/>
  <c r="D9" i="1"/>
  <c r="C8" i="1"/>
  <c r="L9" i="1"/>
  <c r="F8" i="1"/>
  <c r="B8" i="1"/>
  <c r="G8" i="1"/>
  <c r="I8" i="1" s="1"/>
  <c r="D23" i="1"/>
  <c r="B22" i="1"/>
  <c r="F22" i="1"/>
  <c r="H29" i="1"/>
  <c r="L27" i="1"/>
  <c r="L20" i="1"/>
  <c r="C22" i="1"/>
  <c r="E22" i="1" s="1"/>
  <c r="J44" i="1" l="1"/>
  <c r="E8" i="1"/>
  <c r="I22" i="1"/>
  <c r="M22" i="1"/>
  <c r="L8" i="1"/>
  <c r="J45" i="1"/>
  <c r="K44" i="1"/>
  <c r="M44" i="1" s="1"/>
  <c r="L22" i="1"/>
  <c r="D8" i="1"/>
  <c r="G44" i="1"/>
  <c r="I44" i="1" s="1"/>
  <c r="H8" i="1"/>
  <c r="F44" i="1"/>
  <c r="F45" i="1" s="1"/>
  <c r="H22" i="1"/>
  <c r="D22" i="1"/>
  <c r="B44" i="1"/>
  <c r="B45" i="1" s="1"/>
  <c r="C44" i="1"/>
  <c r="C45" i="1" l="1"/>
  <c r="E44" i="1"/>
  <c r="K45" i="1"/>
  <c r="G45" i="1"/>
  <c r="E45" i="1"/>
  <c r="D45" i="1"/>
  <c r="L44" i="1"/>
  <c r="H44" i="1"/>
  <c r="D44" i="1"/>
  <c r="I45" i="1" l="1"/>
  <c r="H45" i="1"/>
  <c r="M45" i="1"/>
  <c r="L45" i="1"/>
</calcChain>
</file>

<file path=xl/sharedStrings.xml><?xml version="1.0" encoding="utf-8"?>
<sst xmlns="http://schemas.openxmlformats.org/spreadsheetml/2006/main" count="53" uniqueCount="49">
  <si>
    <t>SEKTÖRLER</t>
  </si>
  <si>
    <t>I. TARIM</t>
  </si>
  <si>
    <t xml:space="preserve">   A. BİTKİSEL ÜRÜNLER</t>
  </si>
  <si>
    <t xml:space="preserve">   B. HAYVANSAL ÜRÜNLER</t>
  </si>
  <si>
    <t>II. SANAYİ</t>
  </si>
  <si>
    <t xml:space="preserve">   A. TARIMA DAYALI İŞLENMİŞ ÜRÜNLER</t>
  </si>
  <si>
    <t xml:space="preserve">   B. KİMYEVİ MADDELER VE MAM.</t>
  </si>
  <si>
    <t xml:space="preserve">   C. SANAYİ MAMULLERİ</t>
  </si>
  <si>
    <t>III. MADENCİLİK</t>
  </si>
  <si>
    <t>T O P L A M (TİM*)</t>
  </si>
  <si>
    <t>SON 12 AYLIK</t>
  </si>
  <si>
    <t xml:space="preserve">   C. AĞAÇ VE ORMAN ÜRÜNLERİ</t>
  </si>
  <si>
    <t>Değişim    ('23/'22)</t>
  </si>
  <si>
    <t xml:space="preserve"> Pay(23)  (%)</t>
  </si>
  <si>
    <t xml:space="preserve">SEKTÖREL BAZDA İHRACAT RAKAMLARI -1.000 $ </t>
  </si>
  <si>
    <t>1 - 30 KASıM</t>
  </si>
  <si>
    <t>1 OCAK  -  30 KASıM</t>
  </si>
  <si>
    <t>2021 - 2022</t>
  </si>
  <si>
    <t>2022 - 2023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</si>
  <si>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</si>
  <si>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</si>
  <si>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</si>
  <si>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</si>
  <si>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</si>
  <si>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</si>
  <si>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</si>
  <si>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</si>
  <si>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</si>
  <si>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</si>
  <si>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</si>
  <si>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</si>
  <si>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</si>
  <si>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</si>
  <si>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</si>
  <si>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</si>
  <si>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</si>
  <si>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</si>
  <si>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</si>
  <si>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</si>
  <si>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</si>
  <si>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</si>
  <si>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</si>
  <si>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</si>
  <si>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</si>
  <si>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Diğer Sanayi Ürünleri</t>
  </si>
  <si>
    <t xml:space="preserve"> Madencilik Ürünleri</t>
  </si>
  <si>
    <t>İhracatçı Birlikleri Kaydından Muaf İhracat ile Antrepo ve Serbest Bölgeler Farkı</t>
  </si>
  <si>
    <t>GENEL İHRACAT TOPLAMI</t>
  </si>
  <si>
    <t>1 - 30 KASIM İHRACAT RAKAMLARI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</si>
</sst>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Y_T_L_-;\-* #,##0.00\ _Y_T_L_-;_-* &quot;-&quot;??\ _Y_T_L_-;_-@_-"/>
    <numFmt numFmtId="166" formatCode="0.0"/>
  </numFmts>
  <fonts count="48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6"/>
      <color theme="1"/>
      <name val="Arial"/>
      <family val="2"/>
      <charset val="162"/>
    </font>
  </fonts>
  <fills count="4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6">
    <xf numFmtId="0" fontId="0" fillId="0" borderId="0"/>
    <xf numFmtId="0" fontId="16" fillId="0" borderId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5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8" borderId="0" applyNumberFormat="0" applyBorder="0" applyAlignment="0" applyProtection="0"/>
    <xf numFmtId="0" fontId="30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28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4" fillId="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8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1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4" fillId="17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4" fillId="20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4" fillId="6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9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4" fillId="12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4" fillId="15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4" fillId="18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4" fillId="21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15" fillId="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1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5" fillId="13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5" fillId="16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5" fillId="19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5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41" fillId="36" borderId="19" applyNumberFormat="0" applyAlignment="0" applyProtection="0"/>
    <xf numFmtId="0" fontId="1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28" borderId="17" applyNumberFormat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6" fillId="0" borderId="1" applyNumberFormat="0" applyFill="0" applyAlignment="0" applyProtection="0"/>
    <xf numFmtId="0" fontId="36" fillId="0" borderId="14" applyNumberFormat="0" applyFill="0" applyAlignment="0" applyProtection="0"/>
    <xf numFmtId="0" fontId="7" fillId="0" borderId="2" applyNumberFormat="0" applyFill="0" applyAlignment="0" applyProtection="0"/>
    <xf numFmtId="0" fontId="37" fillId="0" borderId="15" applyNumberFormat="0" applyFill="0" applyAlignment="0" applyProtection="0"/>
    <xf numFmtId="0" fontId="8" fillId="0" borderId="3" applyNumberFormat="0" applyFill="0" applyAlignment="0" applyProtection="0"/>
    <xf numFmtId="0" fontId="3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2" borderId="4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11" fillId="0" borderId="6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28" fillId="0" borderId="0"/>
    <xf numFmtId="0" fontId="30" fillId="0" borderId="0"/>
    <xf numFmtId="0" fontId="30" fillId="0" borderId="0"/>
    <xf numFmtId="0" fontId="28" fillId="0" borderId="0"/>
    <xf numFmtId="0" fontId="4" fillId="0" borderId="0"/>
    <xf numFmtId="0" fontId="30" fillId="0" borderId="0"/>
    <xf numFmtId="0" fontId="30" fillId="0" borderId="0"/>
    <xf numFmtId="0" fontId="28" fillId="25" borderId="2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8" fillId="25" borderId="20" applyNumberFormat="0" applyFont="0" applyAlignment="0" applyProtection="0"/>
    <xf numFmtId="0" fontId="10" fillId="3" borderId="5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14" fillId="0" borderId="8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5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11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2" fillId="14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2" fillId="20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" fillId="9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12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" fillId="15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" fillId="1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2" fillId="21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39" fillId="36" borderId="17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0" fontId="40" fillId="37" borderId="18" applyNumberFormat="0" applyAlignment="0" applyProtection="0"/>
    <xf numFmtId="165" fontId="1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39" fillId="36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2" fillId="28" borderId="17" applyNumberFormat="0" applyAlignment="0" applyProtection="0"/>
    <xf numFmtId="0" fontId="40" fillId="37" borderId="18" applyNumberFormat="0" applyAlignment="0" applyProtection="0"/>
    <xf numFmtId="0" fontId="43" fillId="38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44" fillId="28" borderId="0" applyNumberFormat="0" applyBorder="0" applyAlignment="0" applyProtection="0"/>
    <xf numFmtId="0" fontId="16" fillId="0" borderId="0"/>
    <xf numFmtId="0" fontId="30" fillId="0" borderId="0"/>
    <xf numFmtId="0" fontId="30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30" fillId="25" borderId="20" applyNumberFormat="0" applyFont="0" applyAlignment="0" applyProtection="0"/>
    <xf numFmtId="0" fontId="2" fillId="4" borderId="7" applyNumberFormat="0" applyFont="0" applyAlignment="0" applyProtection="0"/>
    <xf numFmtId="0" fontId="16" fillId="25" borderId="20" applyNumberFormat="0" applyFont="0" applyAlignment="0" applyProtection="0"/>
    <xf numFmtId="0" fontId="44" fillId="28" borderId="0" applyNumberFormat="0" applyBorder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0" fontId="41" fillId="36" borderId="1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165" fontId="16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" fillId="0" borderId="0"/>
  </cellStyleXfs>
  <cellXfs count="32">
    <xf numFmtId="0" fontId="0" fillId="0" borderId="0" xfId="0"/>
    <xf numFmtId="0" fontId="17" fillId="0" borderId="0" xfId="1" applyFont="1"/>
    <xf numFmtId="0" fontId="17" fillId="0" borderId="9" xfId="1" applyFont="1" applyBorder="1" applyAlignment="1">
      <alignment wrapText="1"/>
    </xf>
    <xf numFmtId="0" fontId="20" fillId="0" borderId="9" xfId="1" applyFont="1" applyBorder="1" applyAlignment="1">
      <alignment wrapText="1"/>
    </xf>
    <xf numFmtId="0" fontId="21" fillId="0" borderId="9" xfId="1" applyFont="1" applyBorder="1" applyAlignment="1">
      <alignment horizontal="center"/>
    </xf>
    <xf numFmtId="1" fontId="21" fillId="0" borderId="9" xfId="1" applyNumberFormat="1" applyFont="1" applyBorder="1" applyAlignment="1">
      <alignment horizontal="center"/>
    </xf>
    <xf numFmtId="2" fontId="22" fillId="0" borderId="9" xfId="1" applyNumberFormat="1" applyFont="1" applyBorder="1" applyAlignment="1">
      <alignment horizontal="center" wrapText="1"/>
    </xf>
    <xf numFmtId="3" fontId="21" fillId="0" borderId="9" xfId="1" applyNumberFormat="1" applyFont="1" applyBorder="1" applyAlignment="1">
      <alignment horizontal="center"/>
    </xf>
    <xf numFmtId="0" fontId="21" fillId="0" borderId="9" xfId="1" applyFont="1" applyBorder="1"/>
    <xf numFmtId="166" fontId="21" fillId="0" borderId="9" xfId="1" applyNumberFormat="1" applyFont="1" applyBorder="1" applyAlignment="1">
      <alignment horizontal="center"/>
    </xf>
    <xf numFmtId="0" fontId="17" fillId="0" borderId="9" xfId="1" applyFont="1" applyBorder="1"/>
    <xf numFmtId="3" fontId="24" fillId="0" borderId="9" xfId="1" applyNumberFormat="1" applyFont="1" applyBorder="1" applyAlignment="1">
      <alignment horizontal="center"/>
    </xf>
    <xf numFmtId="166" fontId="24" fillId="0" borderId="9" xfId="1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1" applyNumberFormat="1" applyFont="1" applyBorder="1" applyAlignment="1">
      <alignment horizontal="center"/>
    </xf>
    <xf numFmtId="166" fontId="26" fillId="0" borderId="9" xfId="1" applyNumberFormat="1" applyFont="1" applyBorder="1" applyAlignment="1">
      <alignment horizontal="center"/>
    </xf>
    <xf numFmtId="0" fontId="18" fillId="0" borderId="0" xfId="1" applyFont="1"/>
    <xf numFmtId="0" fontId="23" fillId="0" borderId="9" xfId="1" applyFont="1" applyBorder="1"/>
    <xf numFmtId="0" fontId="25" fillId="0" borderId="9" xfId="1" applyFont="1" applyBorder="1" applyAlignment="1">
      <alignment vertical="center" wrapText="1"/>
    </xf>
    <xf numFmtId="3" fontId="25" fillId="0" borderId="9" xfId="1" applyNumberFormat="1" applyFont="1" applyBorder="1" applyAlignment="1">
      <alignment horizontal="center" vertical="center"/>
    </xf>
    <xf numFmtId="166" fontId="25" fillId="0" borderId="9" xfId="1" applyNumberFormat="1" applyFont="1" applyBorder="1" applyAlignment="1">
      <alignment horizontal="center" vertical="center"/>
    </xf>
    <xf numFmtId="166" fontId="27" fillId="0" borderId="9" xfId="1" applyNumberFormat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3" fontId="29" fillId="39" borderId="9" xfId="1" applyNumberFormat="1" applyFont="1" applyFill="1" applyBorder="1" applyAlignment="1">
      <alignment horizontal="center" vertical="center"/>
    </xf>
    <xf numFmtId="166" fontId="47" fillId="0" borderId="9" xfId="335" applyNumberFormat="1" applyFont="1" applyBorder="1" applyAlignment="1">
      <alignment horizontal="center" vertical="center"/>
    </xf>
    <xf numFmtId="166" fontId="29" fillId="0" borderId="9" xfId="1" applyNumberFormat="1" applyFont="1" applyBorder="1" applyAlignment="1">
      <alignment horizontal="center" vertical="center"/>
    </xf>
    <xf numFmtId="3" fontId="17" fillId="0" borderId="0" xfId="1" applyNumberFormat="1" applyFont="1"/>
    <xf numFmtId="0" fontId="20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8" fillId="0" borderId="0" xfId="1" applyFont="1" applyAlignment="1">
      <alignment horizontal="center"/>
    </xf>
  </cellXfs>
  <cellStyles count="336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20% - Accent1" xfId="20" xr:uid="{00000000-0005-0000-0000-000012000000}"/>
    <cellStyle name="20% - Accent1 2" xfId="21" xr:uid="{00000000-0005-0000-0000-000013000000}"/>
    <cellStyle name="20% - Accent1 2 2" xfId="22" xr:uid="{00000000-0005-0000-0000-000014000000}"/>
    <cellStyle name="20% - Accent1 2 2 2" xfId="170" xr:uid="{00000000-0005-0000-0000-000015000000}"/>
    <cellStyle name="20% - Accent1 2 3" xfId="171" xr:uid="{00000000-0005-0000-0000-000016000000}"/>
    <cellStyle name="20% - Accent1 3" xfId="172" xr:uid="{00000000-0005-0000-0000-000017000000}"/>
    <cellStyle name="20% - Accent1 4" xfId="173" xr:uid="{00000000-0005-0000-0000-000018000000}"/>
    <cellStyle name="20% - Accent2" xfId="23" xr:uid="{00000000-0005-0000-0000-000019000000}"/>
    <cellStyle name="20% - Accent2 2" xfId="24" xr:uid="{00000000-0005-0000-0000-00001A000000}"/>
    <cellStyle name="20% - Accent2 2 2" xfId="25" xr:uid="{00000000-0005-0000-0000-00001B000000}"/>
    <cellStyle name="20% - Accent2 2 2 2" xfId="174" xr:uid="{00000000-0005-0000-0000-00001C000000}"/>
    <cellStyle name="20% - Accent2 2 3" xfId="175" xr:uid="{00000000-0005-0000-0000-00001D000000}"/>
    <cellStyle name="20% - Accent2 3" xfId="176" xr:uid="{00000000-0005-0000-0000-00001E000000}"/>
    <cellStyle name="20% - Accent2 4" xfId="177" xr:uid="{00000000-0005-0000-0000-00001F000000}"/>
    <cellStyle name="20% - Accent3" xfId="26" xr:uid="{00000000-0005-0000-0000-000020000000}"/>
    <cellStyle name="20% - Accent3 2" xfId="27" xr:uid="{00000000-0005-0000-0000-000021000000}"/>
    <cellStyle name="20% - Accent3 2 2" xfId="28" xr:uid="{00000000-0005-0000-0000-000022000000}"/>
    <cellStyle name="20% - Accent3 2 2 2" xfId="178" xr:uid="{00000000-0005-0000-0000-000023000000}"/>
    <cellStyle name="20% - Accent3 2 3" xfId="179" xr:uid="{00000000-0005-0000-0000-000024000000}"/>
    <cellStyle name="20% - Accent3 3" xfId="180" xr:uid="{00000000-0005-0000-0000-000025000000}"/>
    <cellStyle name="20% - Accent3 4" xfId="181" xr:uid="{00000000-0005-0000-0000-000026000000}"/>
    <cellStyle name="20% - Accent4" xfId="29" xr:uid="{00000000-0005-0000-0000-000027000000}"/>
    <cellStyle name="20% - Accent4 2" xfId="30" xr:uid="{00000000-0005-0000-0000-000028000000}"/>
    <cellStyle name="20% - Accent4 2 2" xfId="31" xr:uid="{00000000-0005-0000-0000-000029000000}"/>
    <cellStyle name="20% - Accent4 2 2 2" xfId="182" xr:uid="{00000000-0005-0000-0000-00002A000000}"/>
    <cellStyle name="20% - Accent4 2 3" xfId="183" xr:uid="{00000000-0005-0000-0000-00002B000000}"/>
    <cellStyle name="20% - Accent4 3" xfId="184" xr:uid="{00000000-0005-0000-0000-00002C000000}"/>
    <cellStyle name="20% - Accent4 4" xfId="185" xr:uid="{00000000-0005-0000-0000-00002D000000}"/>
    <cellStyle name="20% - Accent5" xfId="32" xr:uid="{00000000-0005-0000-0000-00002E000000}"/>
    <cellStyle name="20% - Accent5 2" xfId="33" xr:uid="{00000000-0005-0000-0000-00002F000000}"/>
    <cellStyle name="20% - Accent5 2 2" xfId="34" xr:uid="{00000000-0005-0000-0000-000030000000}"/>
    <cellStyle name="20% - Accent5 2 2 2" xfId="186" xr:uid="{00000000-0005-0000-0000-000031000000}"/>
    <cellStyle name="20% - Accent5 2 3" xfId="187" xr:uid="{00000000-0005-0000-0000-000032000000}"/>
    <cellStyle name="20% - Accent5 3" xfId="188" xr:uid="{00000000-0005-0000-0000-000033000000}"/>
    <cellStyle name="20% - Accent5 4" xfId="189" xr:uid="{00000000-0005-0000-0000-000034000000}"/>
    <cellStyle name="20% - Accent6" xfId="35" xr:uid="{00000000-0005-0000-0000-000035000000}"/>
    <cellStyle name="20% - Accent6 2" xfId="36" xr:uid="{00000000-0005-0000-0000-000036000000}"/>
    <cellStyle name="20% - Accent6 2 2" xfId="37" xr:uid="{00000000-0005-0000-0000-000037000000}"/>
    <cellStyle name="20% - Accent6 2 2 2" xfId="190" xr:uid="{00000000-0005-0000-0000-000038000000}"/>
    <cellStyle name="20% - Accent6 2 3" xfId="191" xr:uid="{00000000-0005-0000-0000-000039000000}"/>
    <cellStyle name="20% - Accent6 3" xfId="192" xr:uid="{00000000-0005-0000-0000-00003A000000}"/>
    <cellStyle name="20% - Accent6 4" xfId="193" xr:uid="{00000000-0005-0000-0000-00003B000000}"/>
    <cellStyle name="40% - Accent1" xfId="38" xr:uid="{00000000-0005-0000-0000-00003C000000}"/>
    <cellStyle name="40% - Accent1 2" xfId="39" xr:uid="{00000000-0005-0000-0000-00003D000000}"/>
    <cellStyle name="40% - Accent1 2 2" xfId="40" xr:uid="{00000000-0005-0000-0000-00003E000000}"/>
    <cellStyle name="40% - Accent1 2 2 2" xfId="194" xr:uid="{00000000-0005-0000-0000-00003F000000}"/>
    <cellStyle name="40% - Accent1 2 3" xfId="195" xr:uid="{00000000-0005-0000-0000-000040000000}"/>
    <cellStyle name="40% - Accent1 3" xfId="196" xr:uid="{00000000-0005-0000-0000-000041000000}"/>
    <cellStyle name="40% - Accent1 4" xfId="197" xr:uid="{00000000-0005-0000-0000-000042000000}"/>
    <cellStyle name="40% - Accent2" xfId="41" xr:uid="{00000000-0005-0000-0000-000043000000}"/>
    <cellStyle name="40% - Accent2 2" xfId="42" xr:uid="{00000000-0005-0000-0000-000044000000}"/>
    <cellStyle name="40% - Accent2 2 2" xfId="43" xr:uid="{00000000-0005-0000-0000-000045000000}"/>
    <cellStyle name="40% - Accent2 2 2 2" xfId="198" xr:uid="{00000000-0005-0000-0000-000046000000}"/>
    <cellStyle name="40% - Accent2 2 3" xfId="199" xr:uid="{00000000-0005-0000-0000-000047000000}"/>
    <cellStyle name="40% - Accent2 3" xfId="200" xr:uid="{00000000-0005-0000-0000-000048000000}"/>
    <cellStyle name="40% - Accent2 4" xfId="201" xr:uid="{00000000-0005-0000-0000-000049000000}"/>
    <cellStyle name="40% - Accent3" xfId="44" xr:uid="{00000000-0005-0000-0000-00004A000000}"/>
    <cellStyle name="40% - Accent3 2" xfId="45" xr:uid="{00000000-0005-0000-0000-00004B000000}"/>
    <cellStyle name="40% - Accent3 2 2" xfId="46" xr:uid="{00000000-0005-0000-0000-00004C000000}"/>
    <cellStyle name="40% - Accent3 2 2 2" xfId="202" xr:uid="{00000000-0005-0000-0000-00004D000000}"/>
    <cellStyle name="40% - Accent3 2 3" xfId="203" xr:uid="{00000000-0005-0000-0000-00004E000000}"/>
    <cellStyle name="40% - Accent3 3" xfId="204" xr:uid="{00000000-0005-0000-0000-00004F000000}"/>
    <cellStyle name="40% - Accent3 4" xfId="205" xr:uid="{00000000-0005-0000-0000-000050000000}"/>
    <cellStyle name="40% - Accent4" xfId="47" xr:uid="{00000000-0005-0000-0000-000051000000}"/>
    <cellStyle name="40% - Accent4 2" xfId="48" xr:uid="{00000000-0005-0000-0000-000052000000}"/>
    <cellStyle name="40% - Accent4 2 2" xfId="49" xr:uid="{00000000-0005-0000-0000-000053000000}"/>
    <cellStyle name="40% - Accent4 2 2 2" xfId="206" xr:uid="{00000000-0005-0000-0000-000054000000}"/>
    <cellStyle name="40% - Accent4 2 3" xfId="207" xr:uid="{00000000-0005-0000-0000-000055000000}"/>
    <cellStyle name="40% - Accent4 3" xfId="208" xr:uid="{00000000-0005-0000-0000-000056000000}"/>
    <cellStyle name="40% - Accent4 4" xfId="209" xr:uid="{00000000-0005-0000-0000-000057000000}"/>
    <cellStyle name="40% - Accent5" xfId="50" xr:uid="{00000000-0005-0000-0000-000058000000}"/>
    <cellStyle name="40% - Accent5 2" xfId="51" xr:uid="{00000000-0005-0000-0000-000059000000}"/>
    <cellStyle name="40% - Accent5 2 2" xfId="52" xr:uid="{00000000-0005-0000-0000-00005A000000}"/>
    <cellStyle name="40% - Accent5 2 2 2" xfId="210" xr:uid="{00000000-0005-0000-0000-00005B000000}"/>
    <cellStyle name="40% - Accent5 2 3" xfId="211" xr:uid="{00000000-0005-0000-0000-00005C000000}"/>
    <cellStyle name="40% - Accent5 3" xfId="212" xr:uid="{00000000-0005-0000-0000-00005D000000}"/>
    <cellStyle name="40% - Accent5 4" xfId="213" xr:uid="{00000000-0005-0000-0000-00005E000000}"/>
    <cellStyle name="40% - Accent6" xfId="53" xr:uid="{00000000-0005-0000-0000-00005F000000}"/>
    <cellStyle name="40% - Accent6 2" xfId="54" xr:uid="{00000000-0005-0000-0000-000060000000}"/>
    <cellStyle name="40% - Accent6 2 2" xfId="55" xr:uid="{00000000-0005-0000-0000-000061000000}"/>
    <cellStyle name="40% - Accent6 2 2 2" xfId="214" xr:uid="{00000000-0005-0000-0000-000062000000}"/>
    <cellStyle name="40% - Accent6 2 3" xfId="215" xr:uid="{00000000-0005-0000-0000-000063000000}"/>
    <cellStyle name="40% - Accent6 3" xfId="216" xr:uid="{00000000-0005-0000-0000-000064000000}"/>
    <cellStyle name="40% - Accent6 4" xfId="217" xr:uid="{00000000-0005-0000-0000-000065000000}"/>
    <cellStyle name="60% - Accent1" xfId="56" xr:uid="{00000000-0005-0000-0000-000066000000}"/>
    <cellStyle name="60% - Accent1 2" xfId="57" xr:uid="{00000000-0005-0000-0000-000067000000}"/>
    <cellStyle name="60% - Accent1 2 2" xfId="58" xr:uid="{00000000-0005-0000-0000-000068000000}"/>
    <cellStyle name="60% - Accent1 2 2 2" xfId="218" xr:uid="{00000000-0005-0000-0000-000069000000}"/>
    <cellStyle name="60% - Accent1 2 3" xfId="219" xr:uid="{00000000-0005-0000-0000-00006A000000}"/>
    <cellStyle name="60% - Accent1 3" xfId="220" xr:uid="{00000000-0005-0000-0000-00006B000000}"/>
    <cellStyle name="60% - Accent2" xfId="59" xr:uid="{00000000-0005-0000-0000-00006C000000}"/>
    <cellStyle name="60% - Accent2 2" xfId="60" xr:uid="{00000000-0005-0000-0000-00006D000000}"/>
    <cellStyle name="60% - Accent2 2 2" xfId="61" xr:uid="{00000000-0005-0000-0000-00006E000000}"/>
    <cellStyle name="60% - Accent2 2 2 2" xfId="221" xr:uid="{00000000-0005-0000-0000-00006F000000}"/>
    <cellStyle name="60% - Accent2 2 3" xfId="222" xr:uid="{00000000-0005-0000-0000-000070000000}"/>
    <cellStyle name="60% - Accent2 3" xfId="223" xr:uid="{00000000-0005-0000-0000-000071000000}"/>
    <cellStyle name="60% - Accent3" xfId="62" xr:uid="{00000000-0005-0000-0000-000072000000}"/>
    <cellStyle name="60% - Accent3 2" xfId="63" xr:uid="{00000000-0005-0000-0000-000073000000}"/>
    <cellStyle name="60% - Accent3 2 2" xfId="64" xr:uid="{00000000-0005-0000-0000-000074000000}"/>
    <cellStyle name="60% - Accent3 2 2 2" xfId="224" xr:uid="{00000000-0005-0000-0000-000075000000}"/>
    <cellStyle name="60% - Accent3 2 3" xfId="225" xr:uid="{00000000-0005-0000-0000-000076000000}"/>
    <cellStyle name="60% - Accent3 3" xfId="226" xr:uid="{00000000-0005-0000-0000-000077000000}"/>
    <cellStyle name="60% - Accent4" xfId="65" xr:uid="{00000000-0005-0000-0000-000078000000}"/>
    <cellStyle name="60% - Accent4 2" xfId="66" xr:uid="{00000000-0005-0000-0000-000079000000}"/>
    <cellStyle name="60% - Accent4 2 2" xfId="67" xr:uid="{00000000-0005-0000-0000-00007A000000}"/>
    <cellStyle name="60% - Accent4 2 2 2" xfId="227" xr:uid="{00000000-0005-0000-0000-00007B000000}"/>
    <cellStyle name="60% - Accent4 2 3" xfId="228" xr:uid="{00000000-0005-0000-0000-00007C000000}"/>
    <cellStyle name="60% - Accent4 3" xfId="229" xr:uid="{00000000-0005-0000-0000-00007D000000}"/>
    <cellStyle name="60% - Accent5" xfId="68" xr:uid="{00000000-0005-0000-0000-00007E000000}"/>
    <cellStyle name="60% - Accent5 2" xfId="69" xr:uid="{00000000-0005-0000-0000-00007F000000}"/>
    <cellStyle name="60% - Accent5 2 2" xfId="70" xr:uid="{00000000-0005-0000-0000-000080000000}"/>
    <cellStyle name="60% - Accent5 2 2 2" xfId="230" xr:uid="{00000000-0005-0000-0000-000081000000}"/>
    <cellStyle name="60% - Accent5 2 3" xfId="231" xr:uid="{00000000-0005-0000-0000-000082000000}"/>
    <cellStyle name="60% - Accent5 3" xfId="232" xr:uid="{00000000-0005-0000-0000-000083000000}"/>
    <cellStyle name="60% - Accent6" xfId="71" xr:uid="{00000000-0005-0000-0000-000084000000}"/>
    <cellStyle name="60% - Accent6 2" xfId="72" xr:uid="{00000000-0005-0000-0000-000085000000}"/>
    <cellStyle name="60% - Accent6 2 2" xfId="73" xr:uid="{00000000-0005-0000-0000-000086000000}"/>
    <cellStyle name="60% - Accent6 2 2 2" xfId="233" xr:uid="{00000000-0005-0000-0000-000087000000}"/>
    <cellStyle name="60% - Accent6 2 3" xfId="234" xr:uid="{00000000-0005-0000-0000-000088000000}"/>
    <cellStyle name="60% - Accent6 3" xfId="235" xr:uid="{00000000-0005-0000-0000-000089000000}"/>
    <cellStyle name="Accent1 2" xfId="74" xr:uid="{00000000-0005-0000-0000-00008A000000}"/>
    <cellStyle name="Accent1 2 2" xfId="75" xr:uid="{00000000-0005-0000-0000-00008B000000}"/>
    <cellStyle name="Accent1 2 2 2" xfId="236" xr:uid="{00000000-0005-0000-0000-00008C000000}"/>
    <cellStyle name="Accent1 2 3" xfId="237" xr:uid="{00000000-0005-0000-0000-00008D000000}"/>
    <cellStyle name="Accent1 3" xfId="238" xr:uid="{00000000-0005-0000-0000-00008E000000}"/>
    <cellStyle name="Accent2 2" xfId="76" xr:uid="{00000000-0005-0000-0000-00008F000000}"/>
    <cellStyle name="Accent2 2 2" xfId="77" xr:uid="{00000000-0005-0000-0000-000090000000}"/>
    <cellStyle name="Accent2 2 2 2" xfId="239" xr:uid="{00000000-0005-0000-0000-000091000000}"/>
    <cellStyle name="Accent2 2 3" xfId="240" xr:uid="{00000000-0005-0000-0000-000092000000}"/>
    <cellStyle name="Accent2 3" xfId="241" xr:uid="{00000000-0005-0000-0000-000093000000}"/>
    <cellStyle name="Accent3 2" xfId="78" xr:uid="{00000000-0005-0000-0000-000094000000}"/>
    <cellStyle name="Accent3 2 2" xfId="79" xr:uid="{00000000-0005-0000-0000-000095000000}"/>
    <cellStyle name="Accent3 2 2 2" xfId="242" xr:uid="{00000000-0005-0000-0000-000096000000}"/>
    <cellStyle name="Accent3 2 3" xfId="243" xr:uid="{00000000-0005-0000-0000-000097000000}"/>
    <cellStyle name="Accent3 3" xfId="244" xr:uid="{00000000-0005-0000-0000-000098000000}"/>
    <cellStyle name="Accent4 2" xfId="80" xr:uid="{00000000-0005-0000-0000-000099000000}"/>
    <cellStyle name="Accent4 2 2" xfId="81" xr:uid="{00000000-0005-0000-0000-00009A000000}"/>
    <cellStyle name="Accent4 2 2 2" xfId="245" xr:uid="{00000000-0005-0000-0000-00009B000000}"/>
    <cellStyle name="Accent4 2 3" xfId="246" xr:uid="{00000000-0005-0000-0000-00009C000000}"/>
    <cellStyle name="Accent4 3" xfId="247" xr:uid="{00000000-0005-0000-0000-00009D000000}"/>
    <cellStyle name="Accent5 2" xfId="82" xr:uid="{00000000-0005-0000-0000-00009E000000}"/>
    <cellStyle name="Accent5 2 2" xfId="83" xr:uid="{00000000-0005-0000-0000-00009F000000}"/>
    <cellStyle name="Accent5 2 2 2" xfId="248" xr:uid="{00000000-0005-0000-0000-0000A0000000}"/>
    <cellStyle name="Accent5 2 3" xfId="249" xr:uid="{00000000-0005-0000-0000-0000A1000000}"/>
    <cellStyle name="Accent5 3" xfId="250" xr:uid="{00000000-0005-0000-0000-0000A2000000}"/>
    <cellStyle name="Accent6 2" xfId="84" xr:uid="{00000000-0005-0000-0000-0000A3000000}"/>
    <cellStyle name="Accent6 2 2" xfId="85" xr:uid="{00000000-0005-0000-0000-0000A4000000}"/>
    <cellStyle name="Accent6 2 2 2" xfId="251" xr:uid="{00000000-0005-0000-0000-0000A5000000}"/>
    <cellStyle name="Accent6 2 3" xfId="252" xr:uid="{00000000-0005-0000-0000-0000A6000000}"/>
    <cellStyle name="Accent6 3" xfId="253" xr:uid="{00000000-0005-0000-0000-0000A7000000}"/>
    <cellStyle name="Açıklama Metni 2" xfId="86" xr:uid="{00000000-0005-0000-0000-0000A8000000}"/>
    <cellStyle name="Ana Başlık 2" xfId="87" xr:uid="{00000000-0005-0000-0000-0000A9000000}"/>
    <cellStyle name="Bad 2" xfId="88" xr:uid="{00000000-0005-0000-0000-0000AA000000}"/>
    <cellStyle name="Bad 2 2" xfId="89" xr:uid="{00000000-0005-0000-0000-0000AB000000}"/>
    <cellStyle name="Bad 2 2 2" xfId="254" xr:uid="{00000000-0005-0000-0000-0000AC000000}"/>
    <cellStyle name="Bad 2 3" xfId="255" xr:uid="{00000000-0005-0000-0000-0000AD000000}"/>
    <cellStyle name="Bad 3" xfId="256" xr:uid="{00000000-0005-0000-0000-0000AE000000}"/>
    <cellStyle name="Bağlı Hücre 2" xfId="90" xr:uid="{00000000-0005-0000-0000-0000AF000000}"/>
    <cellStyle name="Başlık 1 2" xfId="91" xr:uid="{00000000-0005-0000-0000-0000B0000000}"/>
    <cellStyle name="Başlık 2 2" xfId="92" xr:uid="{00000000-0005-0000-0000-0000B1000000}"/>
    <cellStyle name="Başlık 3 2" xfId="93" xr:uid="{00000000-0005-0000-0000-0000B2000000}"/>
    <cellStyle name="Başlık 4 2" xfId="94" xr:uid="{00000000-0005-0000-0000-0000B3000000}"/>
    <cellStyle name="Calculation 2" xfId="95" xr:uid="{00000000-0005-0000-0000-0000B4000000}"/>
    <cellStyle name="Calculation 2 2" xfId="96" xr:uid="{00000000-0005-0000-0000-0000B5000000}"/>
    <cellStyle name="Calculation 2 2 2" xfId="257" xr:uid="{00000000-0005-0000-0000-0000B6000000}"/>
    <cellStyle name="Calculation 2 3" xfId="258" xr:uid="{00000000-0005-0000-0000-0000B7000000}"/>
    <cellStyle name="Calculation 3" xfId="259" xr:uid="{00000000-0005-0000-0000-0000B8000000}"/>
    <cellStyle name="Check Cell 2" xfId="97" xr:uid="{00000000-0005-0000-0000-0000B9000000}"/>
    <cellStyle name="Check Cell 2 2" xfId="98" xr:uid="{00000000-0005-0000-0000-0000BA000000}"/>
    <cellStyle name="Check Cell 2 2 2" xfId="260" xr:uid="{00000000-0005-0000-0000-0000BB000000}"/>
    <cellStyle name="Check Cell 2 3" xfId="261" xr:uid="{00000000-0005-0000-0000-0000BC000000}"/>
    <cellStyle name="Check Cell 3" xfId="262" xr:uid="{00000000-0005-0000-0000-0000BD000000}"/>
    <cellStyle name="Comma 2" xfId="99" xr:uid="{00000000-0005-0000-0000-0000BE000000}"/>
    <cellStyle name="Comma 2 2" xfId="100" xr:uid="{00000000-0005-0000-0000-0000BF000000}"/>
    <cellStyle name="Comma 2 3" xfId="263" xr:uid="{00000000-0005-0000-0000-0000C0000000}"/>
    <cellStyle name="Çıkış 2" xfId="101" xr:uid="{00000000-0005-0000-0000-0000C1000000}"/>
    <cellStyle name="Explanatory Text" xfId="102" xr:uid="{00000000-0005-0000-0000-0000C2000000}"/>
    <cellStyle name="Explanatory Text 2" xfId="103" xr:uid="{00000000-0005-0000-0000-0000C3000000}"/>
    <cellStyle name="Explanatory Text 2 2" xfId="104" xr:uid="{00000000-0005-0000-0000-0000C4000000}"/>
    <cellStyle name="Explanatory Text 2 2 2" xfId="264" xr:uid="{00000000-0005-0000-0000-0000C5000000}"/>
    <cellStyle name="Explanatory Text 2 3" xfId="265" xr:uid="{00000000-0005-0000-0000-0000C6000000}"/>
    <cellStyle name="Explanatory Text 3" xfId="266" xr:uid="{00000000-0005-0000-0000-0000C7000000}"/>
    <cellStyle name="Giriş 2" xfId="105" xr:uid="{00000000-0005-0000-0000-0000C8000000}"/>
    <cellStyle name="Good 2" xfId="106" xr:uid="{00000000-0005-0000-0000-0000C9000000}"/>
    <cellStyle name="Good 2 2" xfId="107" xr:uid="{00000000-0005-0000-0000-0000CA000000}"/>
    <cellStyle name="Good 2 2 2" xfId="267" xr:uid="{00000000-0005-0000-0000-0000CB000000}"/>
    <cellStyle name="Good 2 3" xfId="268" xr:uid="{00000000-0005-0000-0000-0000CC000000}"/>
    <cellStyle name="Good 3" xfId="269" xr:uid="{00000000-0005-0000-0000-0000CD000000}"/>
    <cellStyle name="Heading 1" xfId="108" xr:uid="{00000000-0005-0000-0000-0000CE000000}"/>
    <cellStyle name="Heading 1 2" xfId="109" xr:uid="{00000000-0005-0000-0000-0000CF000000}"/>
    <cellStyle name="Heading 2" xfId="110" xr:uid="{00000000-0005-0000-0000-0000D0000000}"/>
    <cellStyle name="Heading 2 2" xfId="111" xr:uid="{00000000-0005-0000-0000-0000D1000000}"/>
    <cellStyle name="Heading 3" xfId="112" xr:uid="{00000000-0005-0000-0000-0000D2000000}"/>
    <cellStyle name="Heading 3 2" xfId="113" xr:uid="{00000000-0005-0000-0000-0000D3000000}"/>
    <cellStyle name="Heading 4" xfId="114" xr:uid="{00000000-0005-0000-0000-0000D4000000}"/>
    <cellStyle name="Heading 4 2" xfId="115" xr:uid="{00000000-0005-0000-0000-0000D5000000}"/>
    <cellStyle name="Hesaplama 2" xfId="270" xr:uid="{00000000-0005-0000-0000-0000D6000000}"/>
    <cellStyle name="Input" xfId="116" xr:uid="{00000000-0005-0000-0000-0000D7000000}"/>
    <cellStyle name="Input 2" xfId="117" xr:uid="{00000000-0005-0000-0000-0000D8000000}"/>
    <cellStyle name="Input 2 2" xfId="118" xr:uid="{00000000-0005-0000-0000-0000D9000000}"/>
    <cellStyle name="Input 2 2 2" xfId="271" xr:uid="{00000000-0005-0000-0000-0000DA000000}"/>
    <cellStyle name="Input 2 3" xfId="272" xr:uid="{00000000-0005-0000-0000-0000DB000000}"/>
    <cellStyle name="Input 3" xfId="273" xr:uid="{00000000-0005-0000-0000-0000DC000000}"/>
    <cellStyle name="İşaretli Hücre 2" xfId="274" xr:uid="{00000000-0005-0000-0000-0000DD000000}"/>
    <cellStyle name="İyi 2" xfId="275" xr:uid="{00000000-0005-0000-0000-0000DE000000}"/>
    <cellStyle name="Kötü 2" xfId="276" xr:uid="{00000000-0005-0000-0000-0000DF000000}"/>
    <cellStyle name="Linked Cell" xfId="119" xr:uid="{00000000-0005-0000-0000-0000E0000000}"/>
    <cellStyle name="Linked Cell 2" xfId="120" xr:uid="{00000000-0005-0000-0000-0000E1000000}"/>
    <cellStyle name="Linked Cell 2 2" xfId="121" xr:uid="{00000000-0005-0000-0000-0000E2000000}"/>
    <cellStyle name="Linked Cell 2 2 2" xfId="277" xr:uid="{00000000-0005-0000-0000-0000E3000000}"/>
    <cellStyle name="Linked Cell 2 3" xfId="278" xr:uid="{00000000-0005-0000-0000-0000E4000000}"/>
    <cellStyle name="Linked Cell 3" xfId="279" xr:uid="{00000000-0005-0000-0000-0000E5000000}"/>
    <cellStyle name="Neutral 2" xfId="122" xr:uid="{00000000-0005-0000-0000-0000E6000000}"/>
    <cellStyle name="Neutral 2 2" xfId="123" xr:uid="{00000000-0005-0000-0000-0000E7000000}"/>
    <cellStyle name="Neutral 2 2 2" xfId="280" xr:uid="{00000000-0005-0000-0000-0000E8000000}"/>
    <cellStyle name="Neutral 2 3" xfId="281" xr:uid="{00000000-0005-0000-0000-0000E9000000}"/>
    <cellStyle name="Neutral 3" xfId="282" xr:uid="{00000000-0005-0000-0000-0000EA000000}"/>
    <cellStyle name="Normal" xfId="0" builtinId="0"/>
    <cellStyle name="Normal 2" xfId="335" xr:uid="{00000000-0005-0000-0000-0000EC000000}"/>
    <cellStyle name="Normal 2 2" xfId="124" xr:uid="{00000000-0005-0000-0000-0000ED000000}"/>
    <cellStyle name="Normal 2 2 2" xfId="283" xr:uid="{00000000-0005-0000-0000-0000EE000000}"/>
    <cellStyle name="Normal 2 3" xfId="125" xr:uid="{00000000-0005-0000-0000-0000EF000000}"/>
    <cellStyle name="Normal 2 3 2" xfId="126" xr:uid="{00000000-0005-0000-0000-0000F0000000}"/>
    <cellStyle name="Normal 2 3 2 2" xfId="284" xr:uid="{00000000-0005-0000-0000-0000F1000000}"/>
    <cellStyle name="Normal 2 3 3" xfId="285" xr:uid="{00000000-0005-0000-0000-0000F2000000}"/>
    <cellStyle name="Normal 3" xfId="127" xr:uid="{00000000-0005-0000-0000-0000F3000000}"/>
    <cellStyle name="Normal 3 2" xfId="286" xr:uid="{00000000-0005-0000-0000-0000F4000000}"/>
    <cellStyle name="Normal 4" xfId="128" xr:uid="{00000000-0005-0000-0000-0000F5000000}"/>
    <cellStyle name="Normal 4 2" xfId="129" xr:uid="{00000000-0005-0000-0000-0000F6000000}"/>
    <cellStyle name="Normal 4 2 2" xfId="130" xr:uid="{00000000-0005-0000-0000-0000F7000000}"/>
    <cellStyle name="Normal 4 2 2 2" xfId="287" xr:uid="{00000000-0005-0000-0000-0000F8000000}"/>
    <cellStyle name="Normal 4 2 3" xfId="288" xr:uid="{00000000-0005-0000-0000-0000F9000000}"/>
    <cellStyle name="Normal 4 3" xfId="289" xr:uid="{00000000-0005-0000-0000-0000FA000000}"/>
    <cellStyle name="Normal 4 4" xfId="290" xr:uid="{00000000-0005-0000-0000-0000FB000000}"/>
    <cellStyle name="Normal 5" xfId="291" xr:uid="{00000000-0005-0000-0000-0000FC000000}"/>
    <cellStyle name="Normal 5 2" xfId="292" xr:uid="{00000000-0005-0000-0000-0000FD000000}"/>
    <cellStyle name="Normal 5 3" xfId="293" xr:uid="{00000000-0005-0000-0000-0000FE000000}"/>
    <cellStyle name="Normal_MAYIS_2009_İHRACAT_RAKAMLARI" xfId="1" xr:uid="{00000000-0005-0000-0000-0000FF000000}"/>
    <cellStyle name="Not 2" xfId="131" xr:uid="{00000000-0005-0000-0000-000000010000}"/>
    <cellStyle name="Not 3" xfId="294" xr:uid="{00000000-0005-0000-0000-000001010000}"/>
    <cellStyle name="Note 2" xfId="132" xr:uid="{00000000-0005-0000-0000-000002010000}"/>
    <cellStyle name="Note 2 2" xfId="133" xr:uid="{00000000-0005-0000-0000-000003010000}"/>
    <cellStyle name="Note 2 2 2" xfId="134" xr:uid="{00000000-0005-0000-0000-000004010000}"/>
    <cellStyle name="Note 2 2 2 2" xfId="135" xr:uid="{00000000-0005-0000-0000-000005010000}"/>
    <cellStyle name="Note 2 2 2 2 2" xfId="295" xr:uid="{00000000-0005-0000-0000-000006010000}"/>
    <cellStyle name="Note 2 2 2 3" xfId="296" xr:uid="{00000000-0005-0000-0000-000007010000}"/>
    <cellStyle name="Note 2 2 3" xfId="136" xr:uid="{00000000-0005-0000-0000-000008010000}"/>
    <cellStyle name="Note 2 2 3 2" xfId="137" xr:uid="{00000000-0005-0000-0000-000009010000}"/>
    <cellStyle name="Note 2 2 3 2 2" xfId="138" xr:uid="{00000000-0005-0000-0000-00000A010000}"/>
    <cellStyle name="Note 2 2 3 2 2 2" xfId="297" xr:uid="{00000000-0005-0000-0000-00000B010000}"/>
    <cellStyle name="Note 2 2 3 2 3" xfId="298" xr:uid="{00000000-0005-0000-0000-00000C010000}"/>
    <cellStyle name="Note 2 2 3 3" xfId="139" xr:uid="{00000000-0005-0000-0000-00000D010000}"/>
    <cellStyle name="Note 2 2 3 3 2" xfId="140" xr:uid="{00000000-0005-0000-0000-00000E010000}"/>
    <cellStyle name="Note 2 2 3 3 2 2" xfId="299" xr:uid="{00000000-0005-0000-0000-00000F010000}"/>
    <cellStyle name="Note 2 2 3 3 3" xfId="300" xr:uid="{00000000-0005-0000-0000-000010010000}"/>
    <cellStyle name="Note 2 2 3 4" xfId="301" xr:uid="{00000000-0005-0000-0000-000011010000}"/>
    <cellStyle name="Note 2 2 4" xfId="141" xr:uid="{00000000-0005-0000-0000-000012010000}"/>
    <cellStyle name="Note 2 2 4 2" xfId="142" xr:uid="{00000000-0005-0000-0000-000013010000}"/>
    <cellStyle name="Note 2 2 4 2 2" xfId="302" xr:uid="{00000000-0005-0000-0000-000014010000}"/>
    <cellStyle name="Note 2 2 4 3" xfId="303" xr:uid="{00000000-0005-0000-0000-000015010000}"/>
    <cellStyle name="Note 2 2 5" xfId="304" xr:uid="{00000000-0005-0000-0000-000016010000}"/>
    <cellStyle name="Note 2 2 6" xfId="305" xr:uid="{00000000-0005-0000-0000-000017010000}"/>
    <cellStyle name="Note 2 3" xfId="143" xr:uid="{00000000-0005-0000-0000-000018010000}"/>
    <cellStyle name="Note 2 3 2" xfId="144" xr:uid="{00000000-0005-0000-0000-000019010000}"/>
    <cellStyle name="Note 2 3 2 2" xfId="145" xr:uid="{00000000-0005-0000-0000-00001A010000}"/>
    <cellStyle name="Note 2 3 2 2 2" xfId="306" xr:uid="{00000000-0005-0000-0000-00001B010000}"/>
    <cellStyle name="Note 2 3 2 3" xfId="307" xr:uid="{00000000-0005-0000-0000-00001C010000}"/>
    <cellStyle name="Note 2 3 3" xfId="146" xr:uid="{00000000-0005-0000-0000-00001D010000}"/>
    <cellStyle name="Note 2 3 3 2" xfId="147" xr:uid="{00000000-0005-0000-0000-00001E010000}"/>
    <cellStyle name="Note 2 3 3 2 2" xfId="308" xr:uid="{00000000-0005-0000-0000-00001F010000}"/>
    <cellStyle name="Note 2 3 3 3" xfId="309" xr:uid="{00000000-0005-0000-0000-000020010000}"/>
    <cellStyle name="Note 2 3 4" xfId="310" xr:uid="{00000000-0005-0000-0000-000021010000}"/>
    <cellStyle name="Note 2 4" xfId="148" xr:uid="{00000000-0005-0000-0000-000022010000}"/>
    <cellStyle name="Note 2 4 2" xfId="149" xr:uid="{00000000-0005-0000-0000-000023010000}"/>
    <cellStyle name="Note 2 4 2 2" xfId="311" xr:uid="{00000000-0005-0000-0000-000024010000}"/>
    <cellStyle name="Note 2 4 3" xfId="312" xr:uid="{00000000-0005-0000-0000-000025010000}"/>
    <cellStyle name="Note 2 5" xfId="313" xr:uid="{00000000-0005-0000-0000-000026010000}"/>
    <cellStyle name="Note 3" xfId="150" xr:uid="{00000000-0005-0000-0000-000027010000}"/>
    <cellStyle name="Note 3 2" xfId="314" xr:uid="{00000000-0005-0000-0000-000028010000}"/>
    <cellStyle name="Nötr 2" xfId="315" xr:uid="{00000000-0005-0000-0000-000029010000}"/>
    <cellStyle name="Output" xfId="151" xr:uid="{00000000-0005-0000-0000-00002A010000}"/>
    <cellStyle name="Output 2" xfId="152" xr:uid="{00000000-0005-0000-0000-00002B010000}"/>
    <cellStyle name="Output 2 2" xfId="153" xr:uid="{00000000-0005-0000-0000-00002C010000}"/>
    <cellStyle name="Output 2 2 2" xfId="316" xr:uid="{00000000-0005-0000-0000-00002D010000}"/>
    <cellStyle name="Output 2 3" xfId="317" xr:uid="{00000000-0005-0000-0000-00002E010000}"/>
    <cellStyle name="Output 3" xfId="318" xr:uid="{00000000-0005-0000-0000-00002F010000}"/>
    <cellStyle name="Percent 2" xfId="154" xr:uid="{00000000-0005-0000-0000-000030010000}"/>
    <cellStyle name="Percent 2 2" xfId="155" xr:uid="{00000000-0005-0000-0000-000031010000}"/>
    <cellStyle name="Percent 2 2 2" xfId="319" xr:uid="{00000000-0005-0000-0000-000032010000}"/>
    <cellStyle name="Percent 2 3" xfId="320" xr:uid="{00000000-0005-0000-0000-000033010000}"/>
    <cellStyle name="Percent 3" xfId="156" xr:uid="{00000000-0005-0000-0000-000034010000}"/>
    <cellStyle name="Percent 3 2" xfId="321" xr:uid="{00000000-0005-0000-0000-000035010000}"/>
    <cellStyle name="Title" xfId="157" xr:uid="{00000000-0005-0000-0000-000036010000}"/>
    <cellStyle name="Title 2" xfId="158" xr:uid="{00000000-0005-0000-0000-000037010000}"/>
    <cellStyle name="Toplam 2" xfId="159" xr:uid="{00000000-0005-0000-0000-000038010000}"/>
    <cellStyle name="Total" xfId="160" xr:uid="{00000000-0005-0000-0000-000039010000}"/>
    <cellStyle name="Total 2" xfId="161" xr:uid="{00000000-0005-0000-0000-00003A010000}"/>
    <cellStyle name="Total 2 2" xfId="162" xr:uid="{00000000-0005-0000-0000-00003B010000}"/>
    <cellStyle name="Total 2 2 2" xfId="322" xr:uid="{00000000-0005-0000-0000-00003C010000}"/>
    <cellStyle name="Total 2 3" xfId="323" xr:uid="{00000000-0005-0000-0000-00003D010000}"/>
    <cellStyle name="Total 3" xfId="324" xr:uid="{00000000-0005-0000-0000-00003E010000}"/>
    <cellStyle name="Uyarı Metni 2" xfId="163" xr:uid="{00000000-0005-0000-0000-00003F010000}"/>
    <cellStyle name="Virgül 2" xfId="164" xr:uid="{00000000-0005-0000-0000-000041010000}"/>
    <cellStyle name="Virgül 3" xfId="325" xr:uid="{00000000-0005-0000-0000-000042010000}"/>
    <cellStyle name="Vurgu1 2" xfId="326" xr:uid="{00000000-0005-0000-0000-000043010000}"/>
    <cellStyle name="Vurgu2 2" xfId="327" xr:uid="{00000000-0005-0000-0000-000044010000}"/>
    <cellStyle name="Vurgu3 2" xfId="328" xr:uid="{00000000-0005-0000-0000-000045010000}"/>
    <cellStyle name="Vurgu4 2" xfId="329" xr:uid="{00000000-0005-0000-0000-000046010000}"/>
    <cellStyle name="Vurgu5 2" xfId="330" xr:uid="{00000000-0005-0000-0000-000047010000}"/>
    <cellStyle name="Vurgu6 2" xfId="331" xr:uid="{00000000-0005-0000-0000-000048010000}"/>
    <cellStyle name="Warning Text" xfId="165" xr:uid="{00000000-0005-0000-0000-000049010000}"/>
    <cellStyle name="Warning Text 2" xfId="166" xr:uid="{00000000-0005-0000-0000-00004A010000}"/>
    <cellStyle name="Warning Text 2 2" xfId="167" xr:uid="{00000000-0005-0000-0000-00004B010000}"/>
    <cellStyle name="Warning Text 2 2 2" xfId="332" xr:uid="{00000000-0005-0000-0000-00004C010000}"/>
    <cellStyle name="Warning Text 2 3" xfId="333" xr:uid="{00000000-0005-0000-0000-00004D010000}"/>
    <cellStyle name="Warning Text 3" xfId="334" xr:uid="{00000000-0005-0000-0000-00004E010000}"/>
    <cellStyle name="Yüzde 2" xfId="168" xr:uid="{00000000-0005-0000-0000-00004F010000}"/>
    <cellStyle name="Yüzde 3" xfId="169" xr:uid="{00000000-0005-0000-0000-000050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3445192</xdr:colOff>
      <xdr:row>3</xdr:row>
      <xdr:rowOff>134302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8"/>
  <sheetViews>
    <sheetView showGridLines="0" tabSelected="1" zoomScale="80" zoomScaleNormal="80" workbookViewId="0">
      <pane xSplit="1" ySplit="7" topLeftCell="B8" activePane="bottomRight" state="frozen"/>
      <selection activeCell="E29" sqref="E29"/>
      <selection pane="topRight" activeCell="E29" sqref="E29"/>
      <selection pane="bottomLeft" activeCell="E29" sqref="E29"/>
      <selection pane="bottomRight" activeCell="B1" sqref="B1:J1"/>
    </sheetView>
  </sheetViews>
  <sheetFormatPr defaultColWidth="9.28515625" defaultRowHeight="12.75" x14ac:dyDescent="0.2"/>
  <cols>
    <col min="1" max="1" width="52.28515625" style="1" customWidth="1"/>
    <col min="2" max="2" width="17.7109375" style="1" customWidth="1"/>
    <col min="3" max="3" width="17" style="1" bestFit="1" customWidth="1"/>
    <col min="4" max="4" width="10.5703125" style="1" bestFit="1" customWidth="1"/>
    <col min="5" max="5" width="13.5703125" style="1" bestFit="1" customWidth="1"/>
    <col min="6" max="7" width="18.7109375" style="1" bestFit="1" customWidth="1"/>
    <col min="8" max="8" width="10.28515625" style="1" bestFit="1" customWidth="1"/>
    <col min="9" max="9" width="13.5703125" style="1" bestFit="1" customWidth="1"/>
    <col min="10" max="11" width="18.7109375" style="1" bestFit="1" customWidth="1"/>
    <col min="12" max="13" width="9.42578125" style="1" bestFit="1" customWidth="1"/>
    <col min="14" max="16384" width="9.28515625" style="1"/>
  </cols>
  <sheetData>
    <row r="1" spans="1:13" ht="26.25" x14ac:dyDescent="0.4">
      <c r="B1" s="31" t="s">
        <v>48</v>
      </c>
      <c r="C1" s="31"/>
      <c r="D1" s="31"/>
      <c r="E1" s="31"/>
      <c r="F1" s="31"/>
      <c r="G1" s="31"/>
      <c r="H1" s="31"/>
      <c r="I1" s="31"/>
      <c r="J1" s="31"/>
      <c r="K1" s="16"/>
      <c r="L1" s="16"/>
      <c r="M1" s="16"/>
    </row>
    <row r="5" spans="1:13" ht="26.25" x14ac:dyDescent="0.2">
      <c r="A5" s="28" t="s">
        <v>14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30"/>
    </row>
    <row r="6" spans="1:13" ht="18" x14ac:dyDescent="0.2">
      <c r="A6" s="2"/>
      <c r="B6" s="27" t="s">
        <v>15</v>
      </c>
      <c r="C6" s="27"/>
      <c r="D6" s="27"/>
      <c r="E6" s="27"/>
      <c r="F6" s="27" t="s">
        <v>16</v>
      </c>
      <c r="G6" s="27"/>
      <c r="H6" s="27"/>
      <c r="I6" s="27"/>
      <c r="J6" s="27" t="s">
        <v>10</v>
      </c>
      <c r="K6" s="27"/>
      <c r="L6" s="27"/>
      <c r="M6" s="27"/>
    </row>
    <row r="7" spans="1:13" ht="30" x14ac:dyDescent="0.25">
      <c r="A7" s="3" t="s">
        <v>0</v>
      </c>
      <c r="B7" s="4">
        <v>2022</v>
      </c>
      <c r="C7" s="5">
        <v>2023</v>
      </c>
      <c r="D7" s="6" t="s">
        <v>12</v>
      </c>
      <c r="E7" s="6" t="s">
        <v>13</v>
      </c>
      <c r="F7" s="4">
        <v>2022</v>
      </c>
      <c r="G7" s="5">
        <v>2023</v>
      </c>
      <c r="H7" s="6" t="s">
        <v>12</v>
      </c>
      <c r="I7" s="6" t="s">
        <v>13</v>
      </c>
      <c r="J7" s="4" t="s">
        <v>17</v>
      </c>
      <c r="K7" s="4" t="s">
        <v>18</v>
      </c>
      <c r="L7" s="6" t="s">
        <v>12</v>
      </c>
      <c r="M7" s="6" t="s">
        <v>13</v>
      </c>
    </row>
    <row r="8" spans="1:13" ht="16.5" x14ac:dyDescent="0.25">
      <c r="A8" s="17" t="s">
        <v>1</v>
      </c>
      <c r="B8" s="7">
        <f>B9+B18+B20</f>
        <v>3316958.2920199996</v>
      </c>
      <c r="C8" s="7">
        <f>C9+C18+C20</f>
        <v>3342917.3686899999</v>
      </c>
      <c r="D8" s="9">
        <f t="shared" ref="D8:D46" si="0">(C8-B8)/B8*100</f>
        <v>0.78261691539665001</v>
      </c>
      <c r="E8" s="9">
        <f t="shared" ref="E8:E44" si="1">C8/C$46*100</f>
        <v>14.52717396398781</v>
      </c>
      <c r="F8" s="7">
        <f>F9+F18+F20</f>
        <v>30788005.872219998</v>
      </c>
      <c r="G8" s="7">
        <f>G9+G18+G20</f>
        <v>31821895.820160002</v>
      </c>
      <c r="H8" s="9">
        <f t="shared" ref="H8:H46" si="2">(G8-F8)/F8*100</f>
        <v>3.3580932530381302</v>
      </c>
      <c r="I8" s="9">
        <f t="shared" ref="I8:I44" si="3">G8/G$46*100</f>
        <v>13.662428752520148</v>
      </c>
      <c r="J8" s="7">
        <f>J9+J18+J20</f>
        <v>33996839.104029998</v>
      </c>
      <c r="K8" s="7">
        <f>K9+K18+K20</f>
        <v>35247094.327890001</v>
      </c>
      <c r="L8" s="9">
        <f t="shared" ref="L8:L46" si="4">(K8-J8)/J8*100</f>
        <v>3.6775631406032607</v>
      </c>
      <c r="M8" s="9">
        <f t="shared" ref="M8:M44" si="5">K8/K$46*100</f>
        <v>13.778400966569787</v>
      </c>
    </row>
    <row r="9" spans="1:13" ht="15.75" x14ac:dyDescent="0.25">
      <c r="A9" s="8" t="s">
        <v>2</v>
      </c>
      <c r="B9" s="7">
        <f>B10+B11+B12+B13+B14+B15+B16+B17</f>
        <v>2199106.8733999999</v>
      </c>
      <c r="C9" s="7">
        <f>C10+C11+C12+C13+C14+C15+C16+C17</f>
        <v>2345209.6062499997</v>
      </c>
      <c r="D9" s="9">
        <f t="shared" si="0"/>
        <v>6.6437304442649916</v>
      </c>
      <c r="E9" s="9">
        <f t="shared" si="1"/>
        <v>10.191477734718863</v>
      </c>
      <c r="F9" s="7">
        <f>F10+F11+F12+F13+F14+F15+F16+F17</f>
        <v>19396585.589179996</v>
      </c>
      <c r="G9" s="7">
        <f>G10+G11+G12+G13+G14+G15+G16+G17</f>
        <v>21331690.032620002</v>
      </c>
      <c r="H9" s="9">
        <f t="shared" si="2"/>
        <v>9.9765210456394193</v>
      </c>
      <c r="I9" s="9">
        <f t="shared" si="3"/>
        <v>9.1585585248782824</v>
      </c>
      <c r="J9" s="7">
        <f>J10+J11+J12+J13+J14+J15+J16+J17</f>
        <v>21485410.77045</v>
      </c>
      <c r="K9" s="7">
        <f>K10+K11+K12+K13+K14+K15+K16+K17</f>
        <v>23649693.319620002</v>
      </c>
      <c r="L9" s="9">
        <f t="shared" si="4"/>
        <v>10.073265865350139</v>
      </c>
      <c r="M9" s="9">
        <f t="shared" si="5"/>
        <v>9.2448743224854066</v>
      </c>
    </row>
    <row r="10" spans="1:13" ht="14.25" x14ac:dyDescent="0.2">
      <c r="A10" s="10" t="s">
        <v>19</v>
      </c>
      <c r="B10" s="11">
        <v>1072880.19361</v>
      </c>
      <c r="C10" s="11">
        <v>1196245.4755599999</v>
      </c>
      <c r="D10" s="12">
        <f t="shared" si="0"/>
        <v>11.49851425021685</v>
      </c>
      <c r="E10" s="12">
        <f t="shared" si="1"/>
        <v>5.1984731330357254</v>
      </c>
      <c r="F10" s="11">
        <v>10338924.197489999</v>
      </c>
      <c r="G10" s="11">
        <v>11275992.186000001</v>
      </c>
      <c r="H10" s="12">
        <f t="shared" si="2"/>
        <v>9.0634960718398077</v>
      </c>
      <c r="I10" s="12">
        <f t="shared" si="3"/>
        <v>4.841240155075849</v>
      </c>
      <c r="J10" s="11">
        <v>11287514.545190001</v>
      </c>
      <c r="K10" s="11">
        <v>12398192.720799999</v>
      </c>
      <c r="L10" s="12">
        <f t="shared" si="4"/>
        <v>9.8398825637243288</v>
      </c>
      <c r="M10" s="12">
        <f t="shared" si="5"/>
        <v>4.8465632082704353</v>
      </c>
    </row>
    <row r="11" spans="1:13" ht="14.25" x14ac:dyDescent="0.2">
      <c r="A11" s="10" t="s">
        <v>20</v>
      </c>
      <c r="B11" s="11">
        <v>354076.34114999999</v>
      </c>
      <c r="C11" s="11">
        <v>396422.31935000001</v>
      </c>
      <c r="D11" s="12">
        <f t="shared" si="0"/>
        <v>11.959561619526754</v>
      </c>
      <c r="E11" s="12">
        <f t="shared" si="1"/>
        <v>1.7227156286730887</v>
      </c>
      <c r="F11" s="11">
        <v>2537225.6908100001</v>
      </c>
      <c r="G11" s="11">
        <v>3004737.49743</v>
      </c>
      <c r="H11" s="12">
        <f t="shared" si="2"/>
        <v>18.426102506897937</v>
      </c>
      <c r="I11" s="12">
        <f t="shared" si="3"/>
        <v>1.2900555080271345</v>
      </c>
      <c r="J11" s="11">
        <v>2946415.1455799998</v>
      </c>
      <c r="K11" s="11">
        <v>3419467.3922899999</v>
      </c>
      <c r="L11" s="12">
        <f t="shared" si="4"/>
        <v>16.055179712866977</v>
      </c>
      <c r="M11" s="12">
        <f t="shared" si="5"/>
        <v>1.3367000520607975</v>
      </c>
    </row>
    <row r="12" spans="1:13" ht="14.25" x14ac:dyDescent="0.2">
      <c r="A12" s="10" t="s">
        <v>21</v>
      </c>
      <c r="B12" s="11">
        <v>231119.84904999999</v>
      </c>
      <c r="C12" s="11">
        <v>230440.47914000001</v>
      </c>
      <c r="D12" s="12">
        <f t="shared" si="0"/>
        <v>-0.29394702047118676</v>
      </c>
      <c r="E12" s="12">
        <f t="shared" si="1"/>
        <v>1.0014153984677576</v>
      </c>
      <c r="F12" s="11">
        <v>2287392.6218699999</v>
      </c>
      <c r="G12" s="11">
        <v>2169755.46845</v>
      </c>
      <c r="H12" s="12">
        <f t="shared" si="2"/>
        <v>-5.1428492115983389</v>
      </c>
      <c r="I12" s="12">
        <f t="shared" si="3"/>
        <v>0.93156390384851839</v>
      </c>
      <c r="J12" s="11">
        <v>2471879.2052199999</v>
      </c>
      <c r="K12" s="11">
        <v>2406892.6396400002</v>
      </c>
      <c r="L12" s="12">
        <f t="shared" si="4"/>
        <v>-2.6290348429148191</v>
      </c>
      <c r="M12" s="12">
        <f t="shared" si="5"/>
        <v>0.94087562407107317</v>
      </c>
    </row>
    <row r="13" spans="1:13" ht="14.25" x14ac:dyDescent="0.2">
      <c r="A13" s="10" t="s">
        <v>22</v>
      </c>
      <c r="B13" s="11">
        <v>167762.54707</v>
      </c>
      <c r="C13" s="11">
        <v>181579.05088</v>
      </c>
      <c r="D13" s="12">
        <f t="shared" si="0"/>
        <v>8.2357499044378315</v>
      </c>
      <c r="E13" s="12">
        <f t="shared" si="1"/>
        <v>0.78908036586714947</v>
      </c>
      <c r="F13" s="11">
        <v>1423194.0052799999</v>
      </c>
      <c r="G13" s="11">
        <v>1441404.9713000001</v>
      </c>
      <c r="H13" s="12">
        <f t="shared" si="2"/>
        <v>1.2795842276202767</v>
      </c>
      <c r="I13" s="12">
        <f t="shared" si="3"/>
        <v>0.61885353516362496</v>
      </c>
      <c r="J13" s="11">
        <v>1593046.4264100001</v>
      </c>
      <c r="K13" s="11">
        <v>1586749.88977</v>
      </c>
      <c r="L13" s="12">
        <f t="shared" si="4"/>
        <v>-0.39525129560659356</v>
      </c>
      <c r="M13" s="12">
        <f t="shared" si="5"/>
        <v>0.62027456821063442</v>
      </c>
    </row>
    <row r="14" spans="1:13" ht="14.25" x14ac:dyDescent="0.2">
      <c r="A14" s="10" t="s">
        <v>23</v>
      </c>
      <c r="B14" s="11">
        <v>223769.94023000001</v>
      </c>
      <c r="C14" s="11">
        <v>214799.36704000001</v>
      </c>
      <c r="D14" s="12">
        <f t="shared" si="0"/>
        <v>-4.0088374608223374</v>
      </c>
      <c r="E14" s="12">
        <f t="shared" si="1"/>
        <v>0.93344448222702003</v>
      </c>
      <c r="F14" s="11">
        <v>1544106.76</v>
      </c>
      <c r="G14" s="11">
        <v>1628308.77718</v>
      </c>
      <c r="H14" s="12">
        <f t="shared" si="2"/>
        <v>5.4531214655131732</v>
      </c>
      <c r="I14" s="12">
        <f t="shared" si="3"/>
        <v>0.6990989091615063</v>
      </c>
      <c r="J14" s="11">
        <v>1791159.8491400001</v>
      </c>
      <c r="K14" s="11">
        <v>1831144.7151299999</v>
      </c>
      <c r="L14" s="12">
        <f t="shared" si="4"/>
        <v>2.2323449249489378</v>
      </c>
      <c r="M14" s="12">
        <f t="shared" si="5"/>
        <v>0.71581066734662402</v>
      </c>
    </row>
    <row r="15" spans="1:13" ht="14.25" x14ac:dyDescent="0.2">
      <c r="A15" s="10" t="s">
        <v>24</v>
      </c>
      <c r="B15" s="11">
        <v>64223.611640000003</v>
      </c>
      <c r="C15" s="11">
        <v>48203.684119999998</v>
      </c>
      <c r="D15" s="12">
        <f t="shared" si="0"/>
        <v>-24.943984168623757</v>
      </c>
      <c r="E15" s="12">
        <f t="shared" si="1"/>
        <v>0.20947670183985764</v>
      </c>
      <c r="F15" s="11">
        <v>392056.84081000002</v>
      </c>
      <c r="G15" s="11">
        <v>832744.42197000002</v>
      </c>
      <c r="H15" s="12">
        <f t="shared" si="2"/>
        <v>112.40400250370011</v>
      </c>
      <c r="I15" s="12">
        <f t="shared" si="3"/>
        <v>0.35753090885980071</v>
      </c>
      <c r="J15" s="11">
        <v>431640.83705999999</v>
      </c>
      <c r="K15" s="11">
        <v>936150.30186000001</v>
      </c>
      <c r="L15" s="12">
        <f t="shared" si="4"/>
        <v>116.8817733364443</v>
      </c>
      <c r="M15" s="12">
        <f t="shared" si="5"/>
        <v>0.36594943412955583</v>
      </c>
    </row>
    <row r="16" spans="1:13" ht="14.25" x14ac:dyDescent="0.2">
      <c r="A16" s="10" t="s">
        <v>25</v>
      </c>
      <c r="B16" s="11">
        <v>75182.485799999995</v>
      </c>
      <c r="C16" s="11">
        <v>68185.203630000004</v>
      </c>
      <c r="D16" s="12">
        <f t="shared" si="0"/>
        <v>-9.3070641327477794</v>
      </c>
      <c r="E16" s="12">
        <f t="shared" si="1"/>
        <v>0.29630954213238858</v>
      </c>
      <c r="F16" s="11">
        <v>749441.44935999997</v>
      </c>
      <c r="G16" s="11">
        <v>855419.06616000005</v>
      </c>
      <c r="H16" s="12">
        <f t="shared" si="2"/>
        <v>14.140880103509316</v>
      </c>
      <c r="I16" s="12">
        <f t="shared" si="3"/>
        <v>0.36726605199788992</v>
      </c>
      <c r="J16" s="11">
        <v>826831.39948000002</v>
      </c>
      <c r="K16" s="11">
        <v>934848.77398000006</v>
      </c>
      <c r="L16" s="12">
        <f t="shared" si="4"/>
        <v>13.064014570314203</v>
      </c>
      <c r="M16" s="12">
        <f t="shared" si="5"/>
        <v>0.36544065536802206</v>
      </c>
    </row>
    <row r="17" spans="1:13" ht="14.25" x14ac:dyDescent="0.2">
      <c r="A17" s="10" t="s">
        <v>26</v>
      </c>
      <c r="B17" s="11">
        <v>10091.904850000001</v>
      </c>
      <c r="C17" s="11">
        <v>9334.0265299999992</v>
      </c>
      <c r="D17" s="12">
        <f t="shared" si="0"/>
        <v>-7.5097648190767625</v>
      </c>
      <c r="E17" s="12">
        <f t="shared" si="1"/>
        <v>4.056248247587535E-2</v>
      </c>
      <c r="F17" s="11">
        <v>124244.02356</v>
      </c>
      <c r="G17" s="11">
        <v>123327.64413</v>
      </c>
      <c r="H17" s="12">
        <f t="shared" si="2"/>
        <v>-0.73756419322452349</v>
      </c>
      <c r="I17" s="12">
        <f t="shared" si="3"/>
        <v>5.2949552743957559E-2</v>
      </c>
      <c r="J17" s="11">
        <v>136923.36236999999</v>
      </c>
      <c r="K17" s="11">
        <v>136246.88615000001</v>
      </c>
      <c r="L17" s="12">
        <f t="shared" si="4"/>
        <v>-0.49405463632420898</v>
      </c>
      <c r="M17" s="12">
        <f t="shared" si="5"/>
        <v>5.3260113028263424E-2</v>
      </c>
    </row>
    <row r="18" spans="1:13" ht="15.75" x14ac:dyDescent="0.25">
      <c r="A18" s="8" t="s">
        <v>3</v>
      </c>
      <c r="B18" s="7">
        <f>B19</f>
        <v>355407.83247000002</v>
      </c>
      <c r="C18" s="7">
        <f>C19</f>
        <v>307281.67664000002</v>
      </c>
      <c r="D18" s="9">
        <f t="shared" si="0"/>
        <v>-13.541107266976828</v>
      </c>
      <c r="E18" s="9">
        <f t="shared" si="1"/>
        <v>1.335340925355994</v>
      </c>
      <c r="F18" s="7">
        <f>F19</f>
        <v>3711636.7840900002</v>
      </c>
      <c r="G18" s="7">
        <f>G19</f>
        <v>3180606.9946900001</v>
      </c>
      <c r="H18" s="9">
        <f t="shared" si="2"/>
        <v>-14.307159355577816</v>
      </c>
      <c r="I18" s="9">
        <f t="shared" si="3"/>
        <v>1.365563406413693</v>
      </c>
      <c r="J18" s="7">
        <f>J19</f>
        <v>4118750.6724299998</v>
      </c>
      <c r="K18" s="7">
        <f>K19</f>
        <v>3532550.7264</v>
      </c>
      <c r="L18" s="9">
        <f t="shared" si="4"/>
        <v>-14.232469810661074</v>
      </c>
      <c r="M18" s="9">
        <f t="shared" si="5"/>
        <v>1.3809053276931573</v>
      </c>
    </row>
    <row r="19" spans="1:13" ht="14.25" x14ac:dyDescent="0.2">
      <c r="A19" s="10" t="s">
        <v>27</v>
      </c>
      <c r="B19" s="11">
        <v>355407.83247000002</v>
      </c>
      <c r="C19" s="11">
        <v>307281.67664000002</v>
      </c>
      <c r="D19" s="12">
        <f t="shared" si="0"/>
        <v>-13.541107266976828</v>
      </c>
      <c r="E19" s="12">
        <f t="shared" si="1"/>
        <v>1.335340925355994</v>
      </c>
      <c r="F19" s="11">
        <v>3711636.7840900002</v>
      </c>
      <c r="G19" s="11">
        <v>3180606.9946900001</v>
      </c>
      <c r="H19" s="12">
        <f t="shared" si="2"/>
        <v>-14.307159355577816</v>
      </c>
      <c r="I19" s="12">
        <f t="shared" si="3"/>
        <v>1.365563406413693</v>
      </c>
      <c r="J19" s="11">
        <v>4118750.6724299998</v>
      </c>
      <c r="K19" s="11">
        <v>3532550.7264</v>
      </c>
      <c r="L19" s="12">
        <f t="shared" si="4"/>
        <v>-14.232469810661074</v>
      </c>
      <c r="M19" s="12">
        <f t="shared" si="5"/>
        <v>1.3809053276931573</v>
      </c>
    </row>
    <row r="20" spans="1:13" ht="15.75" x14ac:dyDescent="0.25">
      <c r="A20" s="8" t="s">
        <v>11</v>
      </c>
      <c r="B20" s="7">
        <f>B21</f>
        <v>762443.58614999999</v>
      </c>
      <c r="C20" s="7">
        <f>C21</f>
        <v>690426.0858</v>
      </c>
      <c r="D20" s="9">
        <f t="shared" si="0"/>
        <v>-9.4456169162175314</v>
      </c>
      <c r="E20" s="9">
        <f t="shared" si="1"/>
        <v>3.0003553039129529</v>
      </c>
      <c r="F20" s="7">
        <f>F21</f>
        <v>7679783.4989499999</v>
      </c>
      <c r="G20" s="7">
        <f>G21</f>
        <v>7309598.7928499999</v>
      </c>
      <c r="H20" s="9">
        <f t="shared" si="2"/>
        <v>-4.820249244664419</v>
      </c>
      <c r="I20" s="9">
        <f t="shared" si="3"/>
        <v>3.1383068212281722</v>
      </c>
      <c r="J20" s="7">
        <f>J21</f>
        <v>8392677.6611499991</v>
      </c>
      <c r="K20" s="7">
        <f>K21</f>
        <v>8064850.2818700001</v>
      </c>
      <c r="L20" s="9">
        <f t="shared" si="4"/>
        <v>-3.9061118812834139</v>
      </c>
      <c r="M20" s="9">
        <f t="shared" si="5"/>
        <v>3.1526213163912242</v>
      </c>
    </row>
    <row r="21" spans="1:13" ht="14.25" x14ac:dyDescent="0.2">
      <c r="A21" s="10" t="s">
        <v>28</v>
      </c>
      <c r="B21" s="11">
        <v>762443.58614999999</v>
      </c>
      <c r="C21" s="11">
        <v>690426.0858</v>
      </c>
      <c r="D21" s="12">
        <f t="shared" si="0"/>
        <v>-9.4456169162175314</v>
      </c>
      <c r="E21" s="12">
        <f t="shared" si="1"/>
        <v>3.0003553039129529</v>
      </c>
      <c r="F21" s="11">
        <v>7679783.4989499999</v>
      </c>
      <c r="G21" s="11">
        <v>7309598.7928499999</v>
      </c>
      <c r="H21" s="12">
        <f t="shared" si="2"/>
        <v>-4.820249244664419</v>
      </c>
      <c r="I21" s="12">
        <f t="shared" si="3"/>
        <v>3.1383068212281722</v>
      </c>
      <c r="J21" s="11">
        <v>8392677.6611499991</v>
      </c>
      <c r="K21" s="11">
        <v>8064850.2818700001</v>
      </c>
      <c r="L21" s="12">
        <f t="shared" si="4"/>
        <v>-3.9061118812834139</v>
      </c>
      <c r="M21" s="12">
        <f t="shared" si="5"/>
        <v>3.1526213163912242</v>
      </c>
    </row>
    <row r="22" spans="1:13" ht="16.5" x14ac:dyDescent="0.25">
      <c r="A22" s="17" t="s">
        <v>4</v>
      </c>
      <c r="B22" s="7">
        <f>B23+B27+B29</f>
        <v>15435798.03703</v>
      </c>
      <c r="C22" s="7">
        <f>C23+C27+C29</f>
        <v>16204542.361990001</v>
      </c>
      <c r="D22" s="9">
        <f t="shared" si="0"/>
        <v>4.980269391422504</v>
      </c>
      <c r="E22" s="9">
        <f t="shared" si="1"/>
        <v>70.419391189345518</v>
      </c>
      <c r="F22" s="7">
        <f>F23+F27+F29</f>
        <v>169571986.20692003</v>
      </c>
      <c r="G22" s="7">
        <f>G23+G27+G29</f>
        <v>165083288.60547</v>
      </c>
      <c r="H22" s="9">
        <f t="shared" si="2"/>
        <v>-2.6470749690769666</v>
      </c>
      <c r="I22" s="9">
        <f t="shared" si="3"/>
        <v>70.876942139163049</v>
      </c>
      <c r="J22" s="7">
        <f>J23+J27+J29</f>
        <v>186479221.62448999</v>
      </c>
      <c r="K22" s="7">
        <f>K23+K27+K29</f>
        <v>181212567.15705001</v>
      </c>
      <c r="L22" s="9">
        <f t="shared" si="4"/>
        <v>-2.8242580709851692</v>
      </c>
      <c r="M22" s="9">
        <f t="shared" si="5"/>
        <v>70.837595497783482</v>
      </c>
    </row>
    <row r="23" spans="1:13" ht="15.75" x14ac:dyDescent="0.25">
      <c r="A23" s="8" t="s">
        <v>5</v>
      </c>
      <c r="B23" s="7">
        <f>B24+B25+B26</f>
        <v>1272051.69413</v>
      </c>
      <c r="C23" s="7">
        <f>C24+C25+C26</f>
        <v>1193846.0760000001</v>
      </c>
      <c r="D23" s="9">
        <f>(C23-B23)/B23*100</f>
        <v>-6.1479905644469399</v>
      </c>
      <c r="E23" s="9">
        <f t="shared" si="1"/>
        <v>5.1880461643216007</v>
      </c>
      <c r="F23" s="7">
        <f>F24+F25+F26</f>
        <v>13920323.943219999</v>
      </c>
      <c r="G23" s="7">
        <f>G24+G25+G26</f>
        <v>13039045.826930001</v>
      </c>
      <c r="H23" s="9">
        <f t="shared" si="2"/>
        <v>-6.3308736196418094</v>
      </c>
      <c r="I23" s="9">
        <f t="shared" si="3"/>
        <v>5.5981904917939165</v>
      </c>
      <c r="J23" s="7">
        <f>J24+J25+J26</f>
        <v>15293385.28293</v>
      </c>
      <c r="K23" s="7">
        <f>K24+K25+K26</f>
        <v>14278576.15116</v>
      </c>
      <c r="L23" s="9">
        <f t="shared" si="4"/>
        <v>-6.6356082253593529</v>
      </c>
      <c r="M23" s="9">
        <f t="shared" si="5"/>
        <v>5.5816217249633491</v>
      </c>
    </row>
    <row r="24" spans="1:13" ht="14.25" x14ac:dyDescent="0.2">
      <c r="A24" s="10" t="s">
        <v>29</v>
      </c>
      <c r="B24" s="11">
        <v>842532.55041999999</v>
      </c>
      <c r="C24" s="11">
        <v>802375.41422999999</v>
      </c>
      <c r="D24" s="12">
        <f t="shared" si="0"/>
        <v>-4.7662415143464516</v>
      </c>
      <c r="E24" s="12">
        <f t="shared" si="1"/>
        <v>3.486848743591219</v>
      </c>
      <c r="F24" s="11">
        <v>9553150.7840899993</v>
      </c>
      <c r="G24" s="11">
        <v>8795889.8456500005</v>
      </c>
      <c r="H24" s="12">
        <f t="shared" si="2"/>
        <v>-7.9268186544397032</v>
      </c>
      <c r="I24" s="12">
        <f t="shared" si="3"/>
        <v>3.7764317691932012</v>
      </c>
      <c r="J24" s="11">
        <v>10485079.105760001</v>
      </c>
      <c r="K24" s="11">
        <v>9592925.5467700008</v>
      </c>
      <c r="L24" s="12">
        <f t="shared" si="4"/>
        <v>-8.508791874540016</v>
      </c>
      <c r="M24" s="12">
        <f t="shared" si="5"/>
        <v>3.7499594547077719</v>
      </c>
    </row>
    <row r="25" spans="1:13" ht="14.25" x14ac:dyDescent="0.2">
      <c r="A25" s="10" t="s">
        <v>30</v>
      </c>
      <c r="B25" s="11">
        <v>173111.74541</v>
      </c>
      <c r="C25" s="11">
        <v>124422.14999000001</v>
      </c>
      <c r="D25" s="12">
        <f t="shared" si="0"/>
        <v>-28.126107390739406</v>
      </c>
      <c r="E25" s="12">
        <f t="shared" si="1"/>
        <v>0.54069605034432133</v>
      </c>
      <c r="F25" s="11">
        <v>1874330.57868</v>
      </c>
      <c r="G25" s="11">
        <v>1745526.9991200001</v>
      </c>
      <c r="H25" s="12">
        <f t="shared" si="2"/>
        <v>-6.8719777090074512</v>
      </c>
      <c r="I25" s="12">
        <f t="shared" si="3"/>
        <v>0.74942543951039142</v>
      </c>
      <c r="J25" s="11">
        <v>2032527.47857</v>
      </c>
      <c r="K25" s="11">
        <v>1927484.0570499999</v>
      </c>
      <c r="L25" s="12">
        <f t="shared" si="4"/>
        <v>-5.1681181498172997</v>
      </c>
      <c r="M25" s="12">
        <f t="shared" si="5"/>
        <v>0.75347056831550729</v>
      </c>
    </row>
    <row r="26" spans="1:13" ht="14.25" x14ac:dyDescent="0.2">
      <c r="A26" s="10" t="s">
        <v>31</v>
      </c>
      <c r="B26" s="11">
        <v>256407.3983</v>
      </c>
      <c r="C26" s="11">
        <v>267048.51178</v>
      </c>
      <c r="D26" s="12">
        <f t="shared" si="0"/>
        <v>4.1500805166119887</v>
      </c>
      <c r="E26" s="12">
        <f t="shared" si="1"/>
        <v>1.1605013703860603</v>
      </c>
      <c r="F26" s="11">
        <v>2492842.5804499998</v>
      </c>
      <c r="G26" s="11">
        <v>2497628.9821600001</v>
      </c>
      <c r="H26" s="12">
        <f t="shared" si="2"/>
        <v>0.19200577475439021</v>
      </c>
      <c r="I26" s="12">
        <f t="shared" si="3"/>
        <v>1.0723332830903236</v>
      </c>
      <c r="J26" s="11">
        <v>2775778.6985999998</v>
      </c>
      <c r="K26" s="11">
        <v>2758166.54734</v>
      </c>
      <c r="L26" s="12">
        <f t="shared" si="4"/>
        <v>-0.6344940707586898</v>
      </c>
      <c r="M26" s="12">
        <f t="shared" si="5"/>
        <v>1.07819170194007</v>
      </c>
    </row>
    <row r="27" spans="1:13" ht="15.75" x14ac:dyDescent="0.25">
      <c r="A27" s="8" t="s">
        <v>6</v>
      </c>
      <c r="B27" s="7">
        <f>B28</f>
        <v>2572270.57724</v>
      </c>
      <c r="C27" s="7">
        <f>C28</f>
        <v>2878850.4308099998</v>
      </c>
      <c r="D27" s="9">
        <f t="shared" si="0"/>
        <v>11.918647139328337</v>
      </c>
      <c r="E27" s="9">
        <f t="shared" si="1"/>
        <v>12.510497990881204</v>
      </c>
      <c r="F27" s="7">
        <f>F28</f>
        <v>30804358.469450001</v>
      </c>
      <c r="G27" s="7">
        <f>G28</f>
        <v>27862297.135669999</v>
      </c>
      <c r="H27" s="9">
        <f t="shared" si="2"/>
        <v>-9.5507956664566471</v>
      </c>
      <c r="I27" s="9">
        <f t="shared" si="3"/>
        <v>11.962412662305157</v>
      </c>
      <c r="J27" s="7">
        <f>J28</f>
        <v>33298655.80714</v>
      </c>
      <c r="K27" s="7">
        <f>K28</f>
        <v>30564273.196070001</v>
      </c>
      <c r="L27" s="9">
        <f t="shared" si="4"/>
        <v>-8.2116906667556382</v>
      </c>
      <c r="M27" s="9">
        <f t="shared" si="5"/>
        <v>11.947844762171176</v>
      </c>
    </row>
    <row r="28" spans="1:13" ht="14.25" x14ac:dyDescent="0.2">
      <c r="A28" s="10" t="s">
        <v>32</v>
      </c>
      <c r="B28" s="11">
        <v>2572270.57724</v>
      </c>
      <c r="C28" s="11">
        <v>2878850.4308099998</v>
      </c>
      <c r="D28" s="12">
        <f t="shared" si="0"/>
        <v>11.918647139328337</v>
      </c>
      <c r="E28" s="12">
        <f t="shared" si="1"/>
        <v>12.510497990881204</v>
      </c>
      <c r="F28" s="11">
        <v>30804358.469450001</v>
      </c>
      <c r="G28" s="11">
        <v>27862297.135669999</v>
      </c>
      <c r="H28" s="12">
        <f t="shared" si="2"/>
        <v>-9.5507956664566471</v>
      </c>
      <c r="I28" s="12">
        <f t="shared" si="3"/>
        <v>11.962412662305157</v>
      </c>
      <c r="J28" s="11">
        <v>33298655.80714</v>
      </c>
      <c r="K28" s="11">
        <v>30564273.196070001</v>
      </c>
      <c r="L28" s="12">
        <f t="shared" si="4"/>
        <v>-8.2116906667556382</v>
      </c>
      <c r="M28" s="12">
        <f t="shared" si="5"/>
        <v>11.947844762171176</v>
      </c>
    </row>
    <row r="29" spans="1:13" ht="15.75" x14ac:dyDescent="0.25">
      <c r="A29" s="8" t="s">
        <v>7</v>
      </c>
      <c r="B29" s="7">
        <f>B30+B31+B32+B33+B34+B35+B36+B37+B38+B39+B40+B41</f>
        <v>11591475.765660001</v>
      </c>
      <c r="C29" s="7">
        <f>C30+C31+C32+C33+C34+C35+C36+C37+C38+C39+C40+C41</f>
        <v>12131845.855180001</v>
      </c>
      <c r="D29" s="9">
        <f t="shared" si="0"/>
        <v>4.661788545690257</v>
      </c>
      <c r="E29" s="9">
        <f t="shared" si="1"/>
        <v>52.720847034142707</v>
      </c>
      <c r="F29" s="7">
        <f>F30+F31+F32+F33+F34+F35+F36+F37+F38+F39+F40+F41</f>
        <v>124847303.79425003</v>
      </c>
      <c r="G29" s="7">
        <f>G30+G31+G32+G33+G34+G35+G36+G37+G38+G39+G40+G41</f>
        <v>124181945.64287001</v>
      </c>
      <c r="H29" s="9">
        <f t="shared" si="2"/>
        <v>-0.53293754142783589</v>
      </c>
      <c r="I29" s="9">
        <f t="shared" si="3"/>
        <v>53.316338985063979</v>
      </c>
      <c r="J29" s="7">
        <f>J30+J31+J32+J33+J34+J35+J36+J37+J38+J39+J40+J41</f>
        <v>137887180.53441998</v>
      </c>
      <c r="K29" s="7">
        <f>K30+K31+K32+K33+K34+K35+K36+K37+K38+K39+K40+K41</f>
        <v>136369717.80982</v>
      </c>
      <c r="L29" s="9">
        <f t="shared" si="4"/>
        <v>-1.1005103728415071</v>
      </c>
      <c r="M29" s="9">
        <f t="shared" si="5"/>
        <v>53.308129010648955</v>
      </c>
    </row>
    <row r="30" spans="1:13" ht="14.25" x14ac:dyDescent="0.2">
      <c r="A30" s="10" t="s">
        <v>33</v>
      </c>
      <c r="B30" s="11">
        <v>1630640.8557</v>
      </c>
      <c r="C30" s="11">
        <v>1432046.87797</v>
      </c>
      <c r="D30" s="12">
        <f t="shared" si="0"/>
        <v>-12.178891325812371</v>
      </c>
      <c r="E30" s="12">
        <f t="shared" si="1"/>
        <v>6.2231852679649649</v>
      </c>
      <c r="F30" s="11">
        <v>19489691.605930001</v>
      </c>
      <c r="G30" s="11">
        <v>17805405.09767</v>
      </c>
      <c r="H30" s="12">
        <f t="shared" si="2"/>
        <v>-8.6419351435377969</v>
      </c>
      <c r="I30" s="12">
        <f t="shared" si="3"/>
        <v>7.6445815777751571</v>
      </c>
      <c r="J30" s="11">
        <v>21297739.62951</v>
      </c>
      <c r="K30" s="11">
        <v>19509362.71734</v>
      </c>
      <c r="L30" s="12">
        <f t="shared" si="4"/>
        <v>-8.3970268360875142</v>
      </c>
      <c r="M30" s="12">
        <f t="shared" si="5"/>
        <v>7.6263824649244416</v>
      </c>
    </row>
    <row r="31" spans="1:13" ht="14.25" x14ac:dyDescent="0.2">
      <c r="A31" s="10" t="s">
        <v>34</v>
      </c>
      <c r="B31" s="11">
        <v>2872036.3347299998</v>
      </c>
      <c r="C31" s="11">
        <v>3172086.7111499999</v>
      </c>
      <c r="D31" s="12">
        <f t="shared" si="0"/>
        <v>10.447304332178927</v>
      </c>
      <c r="E31" s="12">
        <f t="shared" si="1"/>
        <v>13.784802434344373</v>
      </c>
      <c r="F31" s="11">
        <v>27834407.504170001</v>
      </c>
      <c r="G31" s="11">
        <v>31830991.15588</v>
      </c>
      <c r="H31" s="12">
        <f t="shared" si="2"/>
        <v>14.358429045458406</v>
      </c>
      <c r="I31" s="12">
        <f t="shared" si="3"/>
        <v>13.666333748531603</v>
      </c>
      <c r="J31" s="11">
        <v>30791770.309749998</v>
      </c>
      <c r="K31" s="11">
        <v>34972277.192699999</v>
      </c>
      <c r="L31" s="12">
        <f t="shared" si="4"/>
        <v>13.576701959309798</v>
      </c>
      <c r="M31" s="12">
        <f t="shared" si="5"/>
        <v>13.670972517407224</v>
      </c>
    </row>
    <row r="32" spans="1:13" ht="14.25" x14ac:dyDescent="0.2">
      <c r="A32" s="10" t="s">
        <v>35</v>
      </c>
      <c r="B32" s="11">
        <v>55079.846700000002</v>
      </c>
      <c r="C32" s="11">
        <v>259968.75424000001</v>
      </c>
      <c r="D32" s="12">
        <f t="shared" si="0"/>
        <v>371.98525380064285</v>
      </c>
      <c r="E32" s="12">
        <f t="shared" si="1"/>
        <v>1.1297351688730572</v>
      </c>
      <c r="F32" s="11">
        <v>1263748.43505</v>
      </c>
      <c r="G32" s="11">
        <v>1718424.5472500001</v>
      </c>
      <c r="H32" s="12">
        <f t="shared" si="2"/>
        <v>35.978371928271542</v>
      </c>
      <c r="I32" s="12">
        <f t="shared" si="3"/>
        <v>0.73778925919652416</v>
      </c>
      <c r="J32" s="11">
        <v>1433870.0699700001</v>
      </c>
      <c r="K32" s="11">
        <v>1907739.49064</v>
      </c>
      <c r="L32" s="12">
        <f t="shared" si="4"/>
        <v>33.048281751212947</v>
      </c>
      <c r="M32" s="12">
        <f t="shared" si="5"/>
        <v>0.74575224264652362</v>
      </c>
    </row>
    <row r="33" spans="1:13" ht="14.25" x14ac:dyDescent="0.2">
      <c r="A33" s="10" t="s">
        <v>36</v>
      </c>
      <c r="B33" s="11">
        <v>1423781.7828500001</v>
      </c>
      <c r="C33" s="11">
        <v>1395670.5324899999</v>
      </c>
      <c r="D33" s="12">
        <f t="shared" si="0"/>
        <v>-1.9744072229755303</v>
      </c>
      <c r="E33" s="12">
        <f t="shared" si="1"/>
        <v>6.0651061290931692</v>
      </c>
      <c r="F33" s="11">
        <v>13693022.545940001</v>
      </c>
      <c r="G33" s="11">
        <v>14797032.222899999</v>
      </c>
      <c r="H33" s="12">
        <f t="shared" si="2"/>
        <v>8.0625710887136393</v>
      </c>
      <c r="I33" s="12">
        <f t="shared" si="3"/>
        <v>6.3529652550128795</v>
      </c>
      <c r="J33" s="11">
        <v>15006547.717259999</v>
      </c>
      <c r="K33" s="11">
        <v>16270023.652790001</v>
      </c>
      <c r="L33" s="12">
        <f t="shared" si="4"/>
        <v>8.4194976708520102</v>
      </c>
      <c r="M33" s="12">
        <f t="shared" si="5"/>
        <v>6.3600961695821816</v>
      </c>
    </row>
    <row r="34" spans="1:13" ht="14.25" x14ac:dyDescent="0.2">
      <c r="A34" s="10" t="s">
        <v>37</v>
      </c>
      <c r="B34" s="11">
        <v>1009760.97751</v>
      </c>
      <c r="C34" s="11">
        <v>1020762.50703</v>
      </c>
      <c r="D34" s="12">
        <f t="shared" si="0"/>
        <v>1.0895181894559824</v>
      </c>
      <c r="E34" s="12">
        <f t="shared" si="1"/>
        <v>4.4358842532060994</v>
      </c>
      <c r="F34" s="11">
        <v>9336548.1409200002</v>
      </c>
      <c r="G34" s="11">
        <v>10349358.4352</v>
      </c>
      <c r="H34" s="12">
        <f t="shared" si="2"/>
        <v>10.847802410412037</v>
      </c>
      <c r="I34" s="12">
        <f t="shared" si="3"/>
        <v>4.4433987545655427</v>
      </c>
      <c r="J34" s="11">
        <v>10271188.741590001</v>
      </c>
      <c r="K34" s="11">
        <v>11374282.491869999</v>
      </c>
      <c r="L34" s="12">
        <f t="shared" si="4"/>
        <v>10.739689222274357</v>
      </c>
      <c r="M34" s="12">
        <f t="shared" si="5"/>
        <v>4.4463076423298782</v>
      </c>
    </row>
    <row r="35" spans="1:13" ht="14.25" x14ac:dyDescent="0.2">
      <c r="A35" s="10" t="s">
        <v>38</v>
      </c>
      <c r="B35" s="11">
        <v>1127724.56843</v>
      </c>
      <c r="C35" s="11">
        <v>977970.40358000004</v>
      </c>
      <c r="D35" s="12">
        <f t="shared" si="0"/>
        <v>-13.279320947887593</v>
      </c>
      <c r="E35" s="12">
        <f t="shared" si="1"/>
        <v>4.2499244275384012</v>
      </c>
      <c r="F35" s="11">
        <v>13284298.52643</v>
      </c>
      <c r="G35" s="11">
        <v>11525651.87544</v>
      </c>
      <c r="H35" s="12">
        <f t="shared" si="2"/>
        <v>-13.238536061885805</v>
      </c>
      <c r="I35" s="12">
        <f t="shared" si="3"/>
        <v>4.9484291716770965</v>
      </c>
      <c r="J35" s="11">
        <v>14510592.001669999</v>
      </c>
      <c r="K35" s="11">
        <v>12621424.02062</v>
      </c>
      <c r="L35" s="12">
        <f t="shared" si="4"/>
        <v>-13.01923436915998</v>
      </c>
      <c r="M35" s="12">
        <f t="shared" si="5"/>
        <v>4.9338262980614926</v>
      </c>
    </row>
    <row r="36" spans="1:13" ht="14.25" x14ac:dyDescent="0.2">
      <c r="A36" s="10" t="s">
        <v>39</v>
      </c>
      <c r="B36" s="11">
        <v>1337396.81651</v>
      </c>
      <c r="C36" s="11">
        <v>1182620.55168</v>
      </c>
      <c r="D36" s="12">
        <f t="shared" si="0"/>
        <v>-11.572949996538496</v>
      </c>
      <c r="E36" s="12">
        <f t="shared" si="1"/>
        <v>5.1392638802720487</v>
      </c>
      <c r="F36" s="11">
        <v>19697417.359700002</v>
      </c>
      <c r="G36" s="11">
        <v>13545378.177440001</v>
      </c>
      <c r="H36" s="12">
        <f t="shared" si="2"/>
        <v>-31.232719853145756</v>
      </c>
      <c r="I36" s="12">
        <f t="shared" si="3"/>
        <v>5.8155794777623875</v>
      </c>
      <c r="J36" s="11">
        <v>21961783.488529999</v>
      </c>
      <c r="K36" s="11">
        <v>14872873.090700001</v>
      </c>
      <c r="L36" s="12">
        <f t="shared" si="4"/>
        <v>-32.278391240548977</v>
      </c>
      <c r="M36" s="12">
        <f t="shared" si="5"/>
        <v>5.8139376557465603</v>
      </c>
    </row>
    <row r="37" spans="1:13" ht="14.25" x14ac:dyDescent="0.2">
      <c r="A37" s="13" t="s">
        <v>40</v>
      </c>
      <c r="B37" s="11">
        <v>416755.06638999999</v>
      </c>
      <c r="C37" s="11">
        <v>347385.65918999998</v>
      </c>
      <c r="D37" s="12">
        <f t="shared" si="0"/>
        <v>-16.645126309054639</v>
      </c>
      <c r="E37" s="12">
        <f t="shared" si="1"/>
        <v>1.5096190982504936</v>
      </c>
      <c r="F37" s="11">
        <v>5007294.78718</v>
      </c>
      <c r="G37" s="11">
        <v>4250978.0846899999</v>
      </c>
      <c r="H37" s="12">
        <f t="shared" si="2"/>
        <v>-15.104297522613827</v>
      </c>
      <c r="I37" s="12">
        <f t="shared" si="3"/>
        <v>1.8251170684119744</v>
      </c>
      <c r="J37" s="11">
        <v>5426856.5455600005</v>
      </c>
      <c r="K37" s="11">
        <v>4690703.6803900003</v>
      </c>
      <c r="L37" s="12">
        <f t="shared" si="4"/>
        <v>-13.564995849619166</v>
      </c>
      <c r="M37" s="12">
        <f t="shared" si="5"/>
        <v>1.8336375623632013</v>
      </c>
    </row>
    <row r="38" spans="1:13" ht="14.25" x14ac:dyDescent="0.2">
      <c r="A38" s="10" t="s">
        <v>41</v>
      </c>
      <c r="B38" s="11">
        <v>604023.04359999998</v>
      </c>
      <c r="C38" s="11">
        <v>1250953.3071099999</v>
      </c>
      <c r="D38" s="12">
        <f t="shared" si="0"/>
        <v>107.10357334287635</v>
      </c>
      <c r="E38" s="12">
        <f t="shared" si="1"/>
        <v>5.4362146319920193</v>
      </c>
      <c r="F38" s="11">
        <v>5309532.6476600002</v>
      </c>
      <c r="G38" s="11">
        <v>6949867.7327300003</v>
      </c>
      <c r="H38" s="12">
        <f t="shared" si="2"/>
        <v>30.894151970097088</v>
      </c>
      <c r="I38" s="12">
        <f t="shared" si="3"/>
        <v>2.9838597069916792</v>
      </c>
      <c r="J38" s="11">
        <v>6236326.8157900004</v>
      </c>
      <c r="K38" s="11">
        <v>7496881.5210800003</v>
      </c>
      <c r="L38" s="12">
        <f t="shared" si="4"/>
        <v>20.213095665518235</v>
      </c>
      <c r="M38" s="12">
        <f t="shared" si="5"/>
        <v>2.9305973035789648</v>
      </c>
    </row>
    <row r="39" spans="1:13" ht="14.25" x14ac:dyDescent="0.2">
      <c r="A39" s="10" t="s">
        <v>42</v>
      </c>
      <c r="B39" s="11">
        <v>503256.20325999998</v>
      </c>
      <c r="C39" s="11">
        <v>484906.60855</v>
      </c>
      <c r="D39" s="12">
        <f>(C39-B39)/B39*100</f>
        <v>-3.6461735774213446</v>
      </c>
      <c r="E39" s="12">
        <f t="shared" si="1"/>
        <v>2.1072380444311345</v>
      </c>
      <c r="F39" s="11">
        <v>3717070.96159</v>
      </c>
      <c r="G39" s="11">
        <v>4834306.9005399998</v>
      </c>
      <c r="H39" s="12">
        <f t="shared" si="2"/>
        <v>30.056890236824945</v>
      </c>
      <c r="I39" s="12">
        <f t="shared" si="3"/>
        <v>2.0755637555258688</v>
      </c>
      <c r="J39" s="11">
        <v>4148912.86937</v>
      </c>
      <c r="K39" s="11">
        <v>5481742.7668599999</v>
      </c>
      <c r="L39" s="12">
        <f t="shared" si="4"/>
        <v>32.124798458165401</v>
      </c>
      <c r="M39" s="12">
        <f t="shared" si="5"/>
        <v>2.1428617387512237</v>
      </c>
    </row>
    <row r="40" spans="1:13" ht="14.25" x14ac:dyDescent="0.2">
      <c r="A40" s="10" t="s">
        <v>43</v>
      </c>
      <c r="B40" s="11">
        <v>598845.03720999998</v>
      </c>
      <c r="C40" s="11">
        <v>607473.94218999997</v>
      </c>
      <c r="D40" s="12">
        <f>(C40-B40)/B40*100</f>
        <v>1.4409245203403183</v>
      </c>
      <c r="E40" s="12">
        <f t="shared" si="1"/>
        <v>2.6398736981769426</v>
      </c>
      <c r="F40" s="11">
        <v>6090210.5842399998</v>
      </c>
      <c r="G40" s="11">
        <v>6574551.4131300002</v>
      </c>
      <c r="H40" s="12">
        <f t="shared" si="2"/>
        <v>7.9527763808916241</v>
      </c>
      <c r="I40" s="12">
        <f t="shared" si="3"/>
        <v>2.8227212096132632</v>
      </c>
      <c r="J40" s="11">
        <v>6660349.9234800003</v>
      </c>
      <c r="K40" s="11">
        <v>7160894.6947600003</v>
      </c>
      <c r="L40" s="12">
        <f t="shared" si="4"/>
        <v>7.515292395004793</v>
      </c>
      <c r="M40" s="12">
        <f t="shared" si="5"/>
        <v>2.7992570810500648</v>
      </c>
    </row>
    <row r="41" spans="1:13" ht="14.25" x14ac:dyDescent="0.2">
      <c r="A41" s="10" t="s">
        <v>44</v>
      </c>
      <c r="B41" s="11">
        <v>12175.232770000001</v>
      </c>
      <c r="C41" s="11">
        <v>0</v>
      </c>
      <c r="D41" s="12">
        <f t="shared" si="0"/>
        <v>-100</v>
      </c>
      <c r="E41" s="12">
        <f t="shared" si="1"/>
        <v>0</v>
      </c>
      <c r="F41" s="11">
        <v>124060.69544</v>
      </c>
      <c r="G41" s="11">
        <v>0</v>
      </c>
      <c r="H41" s="12">
        <f t="shared" si="2"/>
        <v>-100</v>
      </c>
      <c r="I41" s="12">
        <f t="shared" si="3"/>
        <v>0</v>
      </c>
      <c r="J41" s="11">
        <v>141242.42194</v>
      </c>
      <c r="K41" s="11">
        <v>11512.49007</v>
      </c>
      <c r="L41" s="12">
        <f t="shared" si="4"/>
        <v>-91.849127258034045</v>
      </c>
      <c r="M41" s="12">
        <f t="shared" si="5"/>
        <v>4.500334207197294E-3</v>
      </c>
    </row>
    <row r="42" spans="1:13" ht="15.75" x14ac:dyDescent="0.25">
      <c r="A42" s="8" t="s">
        <v>8</v>
      </c>
      <c r="B42" s="7">
        <f>B43</f>
        <v>503422.24767000001</v>
      </c>
      <c r="C42" s="7">
        <f>C43</f>
        <v>483272.34194000001</v>
      </c>
      <c r="D42" s="9">
        <f t="shared" si="0"/>
        <v>-4.0025854684134918</v>
      </c>
      <c r="E42" s="9">
        <f t="shared" si="1"/>
        <v>2.1001360814662795</v>
      </c>
      <c r="F42" s="7">
        <f>F43</f>
        <v>5939776.0985899996</v>
      </c>
      <c r="G42" s="7">
        <f>G43</f>
        <v>5241338.1860499997</v>
      </c>
      <c r="H42" s="9">
        <f t="shared" si="2"/>
        <v>-11.758657244770507</v>
      </c>
      <c r="I42" s="9">
        <f t="shared" si="3"/>
        <v>2.2503187723154094</v>
      </c>
      <c r="J42" s="7">
        <f>J43</f>
        <v>6470712.1573099997</v>
      </c>
      <c r="K42" s="7">
        <f>K43</f>
        <v>5756634.7455700003</v>
      </c>
      <c r="L42" s="9">
        <f t="shared" si="4"/>
        <v>-11.035530469908203</v>
      </c>
      <c r="M42" s="9">
        <f t="shared" si="5"/>
        <v>2.2503194449078179</v>
      </c>
    </row>
    <row r="43" spans="1:13" ht="14.25" x14ac:dyDescent="0.2">
      <c r="A43" s="10" t="s">
        <v>45</v>
      </c>
      <c r="B43" s="11">
        <v>503422.24767000001</v>
      </c>
      <c r="C43" s="11">
        <v>483272.34194000001</v>
      </c>
      <c r="D43" s="12">
        <f t="shared" si="0"/>
        <v>-4.0025854684134918</v>
      </c>
      <c r="E43" s="12">
        <f t="shared" si="1"/>
        <v>2.1001360814662795</v>
      </c>
      <c r="F43" s="11">
        <v>5939776.0985899996</v>
      </c>
      <c r="G43" s="11">
        <v>5241338.1860499997</v>
      </c>
      <c r="H43" s="12">
        <f t="shared" si="2"/>
        <v>-11.758657244770507</v>
      </c>
      <c r="I43" s="12">
        <f t="shared" si="3"/>
        <v>2.2503187723154094</v>
      </c>
      <c r="J43" s="11">
        <v>6470712.1573099997</v>
      </c>
      <c r="K43" s="11">
        <v>5756634.7455700003</v>
      </c>
      <c r="L43" s="12">
        <f t="shared" si="4"/>
        <v>-11.035530469908203</v>
      </c>
      <c r="M43" s="12">
        <f t="shared" si="5"/>
        <v>2.2503194449078179</v>
      </c>
    </row>
    <row r="44" spans="1:13" ht="15.75" x14ac:dyDescent="0.25">
      <c r="A44" s="8" t="s">
        <v>9</v>
      </c>
      <c r="B44" s="7">
        <f>B8+B22+B42</f>
        <v>19256178.576719999</v>
      </c>
      <c r="C44" s="7">
        <f>C8+C22+C42</f>
        <v>20030732.072620001</v>
      </c>
      <c r="D44" s="9">
        <f t="shared" si="0"/>
        <v>4.0223634861613071</v>
      </c>
      <c r="E44" s="9">
        <f t="shared" si="1"/>
        <v>87.046701234799599</v>
      </c>
      <c r="F44" s="14">
        <f>F8+F22+F42</f>
        <v>206299768.17773002</v>
      </c>
      <c r="G44" s="14">
        <f>G8+G22+G42</f>
        <v>202146522.61168</v>
      </c>
      <c r="H44" s="15">
        <f t="shared" si="2"/>
        <v>-2.0132090320489096</v>
      </c>
      <c r="I44" s="15">
        <f t="shared" si="3"/>
        <v>86.789689663998601</v>
      </c>
      <c r="J44" s="14">
        <f>J8+J22+J42</f>
        <v>226946772.88582999</v>
      </c>
      <c r="K44" s="14">
        <f>K8+K22+K42</f>
        <v>222216296.23051003</v>
      </c>
      <c r="L44" s="15">
        <f t="shared" si="4"/>
        <v>-2.0843991721793365</v>
      </c>
      <c r="M44" s="15">
        <f t="shared" si="5"/>
        <v>86.86631590926109</v>
      </c>
    </row>
    <row r="45" spans="1:13" ht="30" x14ac:dyDescent="0.2">
      <c r="A45" s="18" t="s">
        <v>46</v>
      </c>
      <c r="B45" s="19">
        <f>B46-B44</f>
        <v>2614860.0352800004</v>
      </c>
      <c r="C45" s="19">
        <f>C46-C44</f>
        <v>2980745.43138</v>
      </c>
      <c r="D45" s="20">
        <f t="shared" si="0"/>
        <v>13.992542283848106</v>
      </c>
      <c r="E45" s="20">
        <f t="shared" ref="E45:E46" si="6">C45/C$46*100</f>
        <v>12.953298765200399</v>
      </c>
      <c r="F45" s="19">
        <f>F46-F44</f>
        <v>24971230.860269964</v>
      </c>
      <c r="G45" s="19">
        <f>G46-G44</f>
        <v>30768842.559320003</v>
      </c>
      <c r="H45" s="21">
        <f t="shared" si="2"/>
        <v>23.217164309966904</v>
      </c>
      <c r="I45" s="20">
        <f t="shared" ref="I45:I46" si="7">G45/G$46*100</f>
        <v>13.210310336001394</v>
      </c>
      <c r="J45" s="19">
        <f>J46-J44</f>
        <v>26557544.57517001</v>
      </c>
      <c r="K45" s="19">
        <f>K46-K44</f>
        <v>33597817.565489978</v>
      </c>
      <c r="L45" s="21">
        <f t="shared" si="4"/>
        <v>26.509502677827655</v>
      </c>
      <c r="M45" s="20">
        <f t="shared" ref="M45:M46" si="8">K45/K$46*100</f>
        <v>13.133684090738907</v>
      </c>
    </row>
    <row r="46" spans="1:13" ht="20.25" x14ac:dyDescent="0.2">
      <c r="A46" s="22" t="s">
        <v>47</v>
      </c>
      <c r="B46" s="23">
        <v>21871038.612</v>
      </c>
      <c r="C46" s="23">
        <v>23011477.504000001</v>
      </c>
      <c r="D46" s="24">
        <f t="shared" si="0"/>
        <v>5.2143792173375596</v>
      </c>
      <c r="E46" s="25">
        <f t="shared" si="6"/>
        <v>100</v>
      </c>
      <c r="F46" s="23">
        <v>231270999.03799999</v>
      </c>
      <c r="G46" s="23">
        <v>232915365.171</v>
      </c>
      <c r="H46" s="24">
        <f t="shared" si="2"/>
        <v>0.71101268202237133</v>
      </c>
      <c r="I46" s="25">
        <f t="shared" si="7"/>
        <v>100</v>
      </c>
      <c r="J46" s="23">
        <v>253504317.461</v>
      </c>
      <c r="K46" s="23">
        <v>255814113.796</v>
      </c>
      <c r="L46" s="24">
        <f t="shared" si="4"/>
        <v>0.91114674421880637</v>
      </c>
      <c r="M46" s="25">
        <f t="shared" si="8"/>
        <v>100</v>
      </c>
    </row>
    <row r="48" spans="1:13" x14ac:dyDescent="0.2">
      <c r="G48" s="26"/>
      <c r="K48" s="26"/>
    </row>
  </sheetData>
  <mergeCells count="5">
    <mergeCell ref="B6:E6"/>
    <mergeCell ref="F6:I6"/>
    <mergeCell ref="J6:M6"/>
    <mergeCell ref="A5:M5"/>
    <mergeCell ref="B1:J1"/>
  </mergeCells>
  <conditionalFormatting sqref="D46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6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6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SEKTOR_USD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Hümeyra Kuzgun</cp:lastModifiedBy>
  <cp:lastPrinted>2016-02-26T09:44:09Z</cp:lastPrinted>
  <dcterms:created xsi:type="dcterms:W3CDTF">2013-08-01T04:41:02Z</dcterms:created>
  <dcterms:modified xsi:type="dcterms:W3CDTF">2023-12-02T12:29:46Z</dcterms:modified>
</cp:coreProperties>
</file>