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BD7ABE95-8F2C-4E49-8AE4-1E2E5757C58C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L9" i="1" s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J22" i="1" l="1"/>
  <c r="L18" i="1"/>
  <c r="L23" i="1"/>
  <c r="L41" i="1"/>
  <c r="H41" i="1"/>
  <c r="G22" i="1"/>
  <c r="H18" i="1"/>
  <c r="L29" i="1"/>
  <c r="K22" i="1"/>
  <c r="L22" i="1" s="1"/>
  <c r="H23" i="1"/>
  <c r="H20" i="1"/>
  <c r="F8" i="1"/>
  <c r="D9" i="1"/>
  <c r="H9" i="1"/>
  <c r="D20" i="1"/>
  <c r="D18" i="1"/>
  <c r="H27" i="1"/>
  <c r="J8" i="1"/>
  <c r="J43" i="1" s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J44" i="1" l="1"/>
  <c r="K43" i="1"/>
  <c r="L8" i="1"/>
  <c r="D8" i="1"/>
  <c r="G43" i="1"/>
  <c r="H8" i="1"/>
  <c r="F43" i="1"/>
  <c r="F44" i="1" s="1"/>
  <c r="H22" i="1"/>
  <c r="D22" i="1"/>
  <c r="B43" i="1"/>
  <c r="B44" i="1" s="1"/>
  <c r="M14" i="1"/>
  <c r="C43" i="1"/>
  <c r="C44" i="1" s="1"/>
  <c r="I8" i="1" l="1"/>
  <c r="G44" i="1"/>
  <c r="I44" i="1" s="1"/>
  <c r="M27" i="1"/>
  <c r="K44" i="1"/>
  <c r="E44" i="1"/>
  <c r="D44" i="1"/>
  <c r="H44" i="1"/>
  <c r="M8" i="1"/>
  <c r="M22" i="1"/>
  <c r="M17" i="1"/>
  <c r="M16" i="1"/>
  <c r="M13" i="1"/>
  <c r="M43" i="1"/>
  <c r="M15" i="1"/>
  <c r="M42" i="1"/>
  <c r="M37" i="1"/>
  <c r="L43" i="1"/>
  <c r="M41" i="1"/>
  <c r="M39" i="1"/>
  <c r="M33" i="1"/>
  <c r="M40" i="1"/>
  <c r="M32" i="1"/>
  <c r="M11" i="1"/>
  <c r="M18" i="1"/>
  <c r="M35" i="1"/>
  <c r="M24" i="1"/>
  <c r="M9" i="1"/>
  <c r="M21" i="1"/>
  <c r="M12" i="1"/>
  <c r="M26" i="1"/>
  <c r="M10" i="1"/>
  <c r="M36" i="1"/>
  <c r="M29" i="1"/>
  <c r="M31" i="1"/>
  <c r="M20" i="1"/>
  <c r="M28" i="1"/>
  <c r="M38" i="1"/>
  <c r="M19" i="1"/>
  <c r="M34" i="1"/>
  <c r="M23" i="1"/>
  <c r="M30" i="1"/>
  <c r="M25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4" i="1" l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<sst xmlns="http://schemas.openxmlformats.org/spreadsheetml/2006/main" count="52" uniqueCount="48">
  <si>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</si>
  <si>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</si>
  <si>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</si>
  <si>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</si>
  <si>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</si>
  <si>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</si>
  <si>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</si>
  <si>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</si>
  <si>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</si>
  <si>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</si>
  <si>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</si>
  <si>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</si>
  <si>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</si>
  <si>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</si>
  <si>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 xml:space="preserve">SEKTÖREL BAZDA İHRACAT RAKAMLARI -1.000 $ 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</si>
  <si>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</si>
  <si>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</si>
  <si>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</si>
  <si>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</si>
  <si>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</si>
  <si>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</si>
  <si>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</si>
  <si>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</si>
  <si>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</si>
  <si>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</si>
  <si>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</si>
  <si>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</si>
  <si>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</si>
  <si>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</si>
  <si>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</si>
  <si>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</si>
  <si>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</si>
  <si>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</si>
  <si>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</si>
  <si>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</si>
  <si>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</si>
  <si>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</si>
  <si>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</si>
  <si>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</si>
  <si>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</si>
  <si>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</si>
  <si>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</si>
  <si>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</si>
  <si>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</si>
  <si>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</si>
  <si>
    <t>1 - 30 NİSAN İHRACAT RAKAMLARI</t>
  </si>
  <si>
    <t>1 - 30 NİSAN</t>
  </si>
  <si>
    <t>1 OCAK  -  30 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</si>
</sst>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5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29" fillId="0" borderId="0"/>
    <xf numFmtId="0" fontId="29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8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49" fillId="0" borderId="9" xfId="1" applyFont="1" applyBorder="1" applyAlignment="1">
      <alignment vertical="center"/>
    </xf>
    <xf numFmtId="3" fontId="49" fillId="39" borderId="9" xfId="1" applyNumberFormat="1" applyFont="1" applyFill="1" applyBorder="1" applyAlignment="1">
      <alignment horizontal="center" vertical="center"/>
    </xf>
    <xf numFmtId="166" fontId="50" fillId="0" borderId="9" xfId="335" applyNumberFormat="1" applyFont="1" applyBorder="1" applyAlignment="1">
      <alignment horizontal="center" vertical="center"/>
    </xf>
    <xf numFmtId="166" fontId="4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122872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8" sqref="B28"/>
    </sheetView>
  </sheetViews>
  <sheetFormatPr defaultColWidth="9.140625" defaultRowHeight="12.75" x14ac:dyDescent="0.2"/>
  <cols>
    <col min="1" max="1" width="52.425781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42578125" style="1" bestFit="1" customWidth="1"/>
    <col min="9" max="9" width="13.5703125" style="1" bestFit="1" customWidth="1"/>
    <col min="10" max="11" width="18.570312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2" t="s">
        <v>45</v>
      </c>
      <c r="C1" s="32"/>
      <c r="D1" s="32"/>
      <c r="E1" s="32"/>
      <c r="F1" s="32"/>
      <c r="G1" s="32"/>
      <c r="H1" s="32"/>
      <c r="I1" s="32"/>
      <c r="J1" s="32"/>
      <c r="K1" s="16"/>
      <c r="L1" s="16"/>
      <c r="M1" s="16"/>
    </row>
    <row r="5" spans="1:13" ht="26.25" x14ac:dyDescent="0.2">
      <c r="A5" s="29" t="s">
        <v>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8" x14ac:dyDescent="0.2">
      <c r="A6" s="2"/>
      <c r="B6" s="28" t="s">
        <v>46</v>
      </c>
      <c r="C6" s="28"/>
      <c r="D6" s="28"/>
      <c r="E6" s="28"/>
      <c r="F6" s="28" t="s">
        <v>47</v>
      </c>
      <c r="G6" s="28"/>
      <c r="H6" s="28"/>
      <c r="I6" s="28"/>
      <c r="J6" s="28" t="s">
        <v>10</v>
      </c>
      <c r="K6" s="28"/>
      <c r="L6" s="28"/>
      <c r="M6" s="28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15</v>
      </c>
      <c r="K7" s="4" t="s">
        <v>16</v>
      </c>
      <c r="L7" s="6" t="s">
        <v>12</v>
      </c>
      <c r="M7" s="6" t="s">
        <v>13</v>
      </c>
    </row>
    <row r="8" spans="1:13" ht="16.5" x14ac:dyDescent="0.25">
      <c r="A8" s="19" t="s">
        <v>1</v>
      </c>
      <c r="B8" s="7">
        <f>B9+B18+B20</f>
        <v>2551861.4953000005</v>
      </c>
      <c r="C8" s="7">
        <f>C9+C18+C20</f>
        <v>2612976.32075</v>
      </c>
      <c r="D8" s="9">
        <f t="shared" ref="D8:D45" si="0">(C8-B8)/B8*100</f>
        <v>2.3949115405581476</v>
      </c>
      <c r="E8" s="9">
        <f t="shared" ref="E8:E43" si="1">C8/C$43*100</f>
        <v>15.973637348768197</v>
      </c>
      <c r="F8" s="7">
        <f>F9+F18+F20</f>
        <v>11134522.446539998</v>
      </c>
      <c r="G8" s="7">
        <f>G9+G18+G20</f>
        <v>11923429.104119999</v>
      </c>
      <c r="H8" s="9">
        <f t="shared" ref="H8:H45" si="2">(G8-F8)/F8*100</f>
        <v>7.0852311930553471</v>
      </c>
      <c r="I8" s="9">
        <f t="shared" ref="I8:I43" si="3">G8/G$43*100</f>
        <v>16.608751976869044</v>
      </c>
      <c r="J8" s="7">
        <f>J9+J18+J20</f>
        <v>34342693.177950002</v>
      </c>
      <c r="K8" s="7">
        <f>K9+K18+K20</f>
        <v>35878722.336550005</v>
      </c>
      <c r="L8" s="9">
        <f t="shared" ref="L8:L45" si="4">(K8-J8)/J8*100</f>
        <v>4.4726520154983715</v>
      </c>
      <c r="M8" s="9">
        <f t="shared" ref="M8:M43" si="5">K8/K$43*100</f>
        <v>16.135343231430763</v>
      </c>
    </row>
    <row r="9" spans="1:13" ht="15.75" x14ac:dyDescent="0.25">
      <c r="A9" s="8" t="s">
        <v>2</v>
      </c>
      <c r="B9" s="7">
        <f>B10+B11+B12+B13+B14+B15+B16+B17</f>
        <v>1650613.0931000002</v>
      </c>
      <c r="C9" s="7">
        <f>C10+C11+C12+C13+C14+C15+C16+C17</f>
        <v>1723327.6030299999</v>
      </c>
      <c r="D9" s="9">
        <f t="shared" si="0"/>
        <v>4.4053031103391591</v>
      </c>
      <c r="E9" s="9">
        <f t="shared" si="1"/>
        <v>10.5350400404784</v>
      </c>
      <c r="F9" s="7">
        <f>F10+F11+F12+F13+F14+F15+F16+F17</f>
        <v>7456211.0065399986</v>
      </c>
      <c r="G9" s="7">
        <f>G10+G11+G12+G13+G14+G15+G16+G17</f>
        <v>8131144.8850600002</v>
      </c>
      <c r="H9" s="9">
        <f t="shared" si="2"/>
        <v>9.0519685927343403</v>
      </c>
      <c r="I9" s="9">
        <f t="shared" si="3"/>
        <v>11.326286046124482</v>
      </c>
      <c r="J9" s="7">
        <f>J10+J11+J12+J13+J14+J15+J16+J17</f>
        <v>22252400.074990001</v>
      </c>
      <c r="K9" s="7">
        <f>K10+K11+K12+K13+K14+K15+K16+K17</f>
        <v>24300449.949090004</v>
      </c>
      <c r="L9" s="9">
        <f t="shared" si="4"/>
        <v>9.2037257428328143</v>
      </c>
      <c r="M9" s="9">
        <f t="shared" si="5"/>
        <v>10.928374119034313</v>
      </c>
    </row>
    <row r="10" spans="1:13" ht="14.25" x14ac:dyDescent="0.2">
      <c r="A10" s="10" t="s">
        <v>17</v>
      </c>
      <c r="B10" s="11">
        <v>857103.11020999996</v>
      </c>
      <c r="C10" s="11">
        <v>885631.19206999999</v>
      </c>
      <c r="D10" s="12">
        <f t="shared" si="0"/>
        <v>3.3284305610570395</v>
      </c>
      <c r="E10" s="12">
        <f t="shared" si="1"/>
        <v>5.4140373850854209</v>
      </c>
      <c r="F10" s="11">
        <v>3775131.07051</v>
      </c>
      <c r="G10" s="11">
        <v>4002383.5434699999</v>
      </c>
      <c r="H10" s="12">
        <f t="shared" si="2"/>
        <v>6.0197240497215194</v>
      </c>
      <c r="I10" s="12">
        <f t="shared" si="3"/>
        <v>5.5751239856683492</v>
      </c>
      <c r="J10" s="11">
        <v>11695764.738299999</v>
      </c>
      <c r="K10" s="11">
        <v>12553788.31412</v>
      </c>
      <c r="L10" s="12">
        <f t="shared" si="4"/>
        <v>7.3361904502938575</v>
      </c>
      <c r="M10" s="12">
        <f t="shared" si="5"/>
        <v>5.6456771621630795</v>
      </c>
    </row>
    <row r="11" spans="1:13" ht="14.25" x14ac:dyDescent="0.2">
      <c r="A11" s="10" t="s">
        <v>18</v>
      </c>
      <c r="B11" s="11">
        <v>234938.64133000001</v>
      </c>
      <c r="C11" s="11">
        <v>211552.27989000001</v>
      </c>
      <c r="D11" s="12">
        <f t="shared" si="0"/>
        <v>-9.954242225803549</v>
      </c>
      <c r="E11" s="12">
        <f t="shared" si="1"/>
        <v>1.2932606286680861</v>
      </c>
      <c r="F11" s="11">
        <v>1173995.49704</v>
      </c>
      <c r="G11" s="11">
        <v>1173997.16668</v>
      </c>
      <c r="H11" s="12">
        <f t="shared" si="2"/>
        <v>1.4221860340929031E-4</v>
      </c>
      <c r="I11" s="12">
        <f t="shared" si="3"/>
        <v>1.6353204764053644</v>
      </c>
      <c r="J11" s="11">
        <v>3153014.4474999998</v>
      </c>
      <c r="K11" s="11">
        <v>3490286.6122099999</v>
      </c>
      <c r="L11" s="12">
        <f t="shared" si="4"/>
        <v>10.696816342767493</v>
      </c>
      <c r="M11" s="12">
        <f t="shared" si="5"/>
        <v>1.5696482147778541</v>
      </c>
    </row>
    <row r="12" spans="1:13" ht="14.25" x14ac:dyDescent="0.2">
      <c r="A12" s="10" t="s">
        <v>19</v>
      </c>
      <c r="B12" s="11">
        <v>168426.20799</v>
      </c>
      <c r="C12" s="11">
        <v>201204.71119</v>
      </c>
      <c r="D12" s="12">
        <f t="shared" si="0"/>
        <v>19.461640555338143</v>
      </c>
      <c r="E12" s="12">
        <f t="shared" si="1"/>
        <v>1.2300039092930621</v>
      </c>
      <c r="F12" s="11">
        <v>717946.09233999997</v>
      </c>
      <c r="G12" s="11">
        <v>908836.06313000002</v>
      </c>
      <c r="H12" s="12">
        <f t="shared" si="2"/>
        <v>26.58834316763712</v>
      </c>
      <c r="I12" s="12">
        <f t="shared" si="3"/>
        <v>1.265964063554879</v>
      </c>
      <c r="J12" s="11">
        <v>2429807.21526</v>
      </c>
      <c r="K12" s="11">
        <v>2598474.7252600002</v>
      </c>
      <c r="L12" s="12">
        <f t="shared" si="4"/>
        <v>6.9416005080860739</v>
      </c>
      <c r="M12" s="12">
        <f t="shared" si="5"/>
        <v>1.1685834622811004</v>
      </c>
    </row>
    <row r="13" spans="1:13" ht="14.25" x14ac:dyDescent="0.2">
      <c r="A13" s="10" t="s">
        <v>20</v>
      </c>
      <c r="B13" s="11">
        <v>108965.90999</v>
      </c>
      <c r="C13" s="11">
        <v>115159.93871</v>
      </c>
      <c r="D13" s="12">
        <f t="shared" si="0"/>
        <v>5.6843729571647126</v>
      </c>
      <c r="E13" s="12">
        <f t="shared" si="1"/>
        <v>0.70399531884464839</v>
      </c>
      <c r="F13" s="11">
        <v>492085.15824000002</v>
      </c>
      <c r="G13" s="11">
        <v>612304.97721000004</v>
      </c>
      <c r="H13" s="12">
        <f t="shared" si="2"/>
        <v>24.430693947360705</v>
      </c>
      <c r="I13" s="12">
        <f t="shared" si="3"/>
        <v>0.85291080375270145</v>
      </c>
      <c r="J13" s="11">
        <v>1521719.25645</v>
      </c>
      <c r="K13" s="11">
        <v>1728162.1547999999</v>
      </c>
      <c r="L13" s="12">
        <f t="shared" si="4"/>
        <v>13.566424784004377</v>
      </c>
      <c r="M13" s="12">
        <f t="shared" si="5"/>
        <v>0.77718736095741003</v>
      </c>
    </row>
    <row r="14" spans="1:13" ht="14.25" x14ac:dyDescent="0.2">
      <c r="A14" s="10" t="s">
        <v>21</v>
      </c>
      <c r="B14" s="11">
        <v>124195.91894</v>
      </c>
      <c r="C14" s="11">
        <v>178757.48561999999</v>
      </c>
      <c r="D14" s="12">
        <f t="shared" si="0"/>
        <v>43.931851501786547</v>
      </c>
      <c r="E14" s="12">
        <f t="shared" si="1"/>
        <v>1.0927796115090478</v>
      </c>
      <c r="F14" s="11">
        <v>577502.89437999995</v>
      </c>
      <c r="G14" s="11">
        <v>784332.32218000002</v>
      </c>
      <c r="H14" s="12">
        <f t="shared" si="2"/>
        <v>35.814440033594913</v>
      </c>
      <c r="I14" s="12">
        <f t="shared" si="3"/>
        <v>1.0925364584948229</v>
      </c>
      <c r="J14" s="11">
        <v>1704362.6214600001</v>
      </c>
      <c r="K14" s="11">
        <v>2071222.53314</v>
      </c>
      <c r="L14" s="12">
        <f t="shared" si="4"/>
        <v>21.524756942025544</v>
      </c>
      <c r="M14" s="12">
        <f t="shared" si="5"/>
        <v>0.93146813220944069</v>
      </c>
    </row>
    <row r="15" spans="1:13" ht="14.25" x14ac:dyDescent="0.2">
      <c r="A15" s="10" t="s">
        <v>22</v>
      </c>
      <c r="B15" s="11">
        <v>84225.148029999997</v>
      </c>
      <c r="C15" s="11">
        <v>49292.77031</v>
      </c>
      <c r="D15" s="12">
        <f t="shared" si="0"/>
        <v>-41.474997120287043</v>
      </c>
      <c r="E15" s="12">
        <f t="shared" si="1"/>
        <v>0.30133638433511173</v>
      </c>
      <c r="F15" s="11">
        <v>376651.8186</v>
      </c>
      <c r="G15" s="11">
        <v>294284.27997999999</v>
      </c>
      <c r="H15" s="12">
        <f t="shared" si="2"/>
        <v>-21.868350171826307</v>
      </c>
      <c r="I15" s="12">
        <f t="shared" si="3"/>
        <v>0.40992356931869728</v>
      </c>
      <c r="J15" s="11">
        <v>727647.12092000002</v>
      </c>
      <c r="K15" s="11">
        <v>789043.40838000004</v>
      </c>
      <c r="L15" s="12">
        <f t="shared" si="4"/>
        <v>8.4376458993438561</v>
      </c>
      <c r="M15" s="12">
        <f t="shared" si="5"/>
        <v>0.35484781479354977</v>
      </c>
    </row>
    <row r="16" spans="1:13" ht="14.25" x14ac:dyDescent="0.2">
      <c r="A16" s="10" t="s">
        <v>23</v>
      </c>
      <c r="B16" s="11">
        <v>58280.474829999999</v>
      </c>
      <c r="C16" s="11">
        <v>67313.538589999996</v>
      </c>
      <c r="D16" s="12">
        <f t="shared" si="0"/>
        <v>15.499296782239339</v>
      </c>
      <c r="E16" s="12">
        <f t="shared" si="1"/>
        <v>0.41150087949910991</v>
      </c>
      <c r="F16" s="11">
        <v>280376.84521</v>
      </c>
      <c r="G16" s="11">
        <v>291653.21175999998</v>
      </c>
      <c r="H16" s="12">
        <f t="shared" si="2"/>
        <v>4.0218608428788292</v>
      </c>
      <c r="I16" s="12">
        <f t="shared" si="3"/>
        <v>0.40625862032469495</v>
      </c>
      <c r="J16" s="11">
        <v>883552.55911999999</v>
      </c>
      <c r="K16" s="11">
        <v>933564.96823</v>
      </c>
      <c r="L16" s="12">
        <f t="shared" si="4"/>
        <v>5.660377370171541</v>
      </c>
      <c r="M16" s="12">
        <f t="shared" si="5"/>
        <v>0.4198419065744039</v>
      </c>
    </row>
    <row r="17" spans="1:13" ht="14.25" x14ac:dyDescent="0.2">
      <c r="A17" s="10" t="s">
        <v>24</v>
      </c>
      <c r="B17" s="11">
        <v>14477.681780000001</v>
      </c>
      <c r="C17" s="11">
        <v>14415.68665</v>
      </c>
      <c r="D17" s="12">
        <f t="shared" si="0"/>
        <v>-0.42821171885158776</v>
      </c>
      <c r="E17" s="12">
        <f t="shared" si="1"/>
        <v>8.8125923243913926E-2</v>
      </c>
      <c r="F17" s="11">
        <v>62521.630219999999</v>
      </c>
      <c r="G17" s="11">
        <v>63353.320650000001</v>
      </c>
      <c r="H17" s="12">
        <f t="shared" si="2"/>
        <v>1.3302443123659202</v>
      </c>
      <c r="I17" s="12">
        <f t="shared" si="3"/>
        <v>8.8248068604972363E-2</v>
      </c>
      <c r="J17" s="11">
        <v>136532.11598</v>
      </c>
      <c r="K17" s="11">
        <v>135907.23295000001</v>
      </c>
      <c r="L17" s="12">
        <f t="shared" si="4"/>
        <v>-0.4576820812559102</v>
      </c>
      <c r="M17" s="12">
        <f t="shared" si="5"/>
        <v>6.1120065277473046E-2</v>
      </c>
    </row>
    <row r="18" spans="1:13" ht="15.75" x14ac:dyDescent="0.25">
      <c r="A18" s="8" t="s">
        <v>3</v>
      </c>
      <c r="B18" s="7">
        <f>B19</f>
        <v>274546.70837000001</v>
      </c>
      <c r="C18" s="7">
        <f>C19</f>
        <v>303644.67128000001</v>
      </c>
      <c r="D18" s="9">
        <f t="shared" si="0"/>
        <v>10.598547359302293</v>
      </c>
      <c r="E18" s="9">
        <f t="shared" si="1"/>
        <v>1.8562395010607944</v>
      </c>
      <c r="F18" s="7">
        <f>F19</f>
        <v>1094402.53263</v>
      </c>
      <c r="G18" s="7">
        <f>G19</f>
        <v>1273643.4327199999</v>
      </c>
      <c r="H18" s="9">
        <f t="shared" si="2"/>
        <v>16.377968320235819</v>
      </c>
      <c r="I18" s="9">
        <f t="shared" si="3"/>
        <v>1.7741228380101817</v>
      </c>
      <c r="J18" s="7">
        <f>J19</f>
        <v>3778588.6709699999</v>
      </c>
      <c r="K18" s="7">
        <f>K19</f>
        <v>3664999.3612299999</v>
      </c>
      <c r="L18" s="9">
        <f t="shared" si="4"/>
        <v>-3.0061305855458587</v>
      </c>
      <c r="M18" s="9">
        <f t="shared" si="5"/>
        <v>1.6482198580460068</v>
      </c>
    </row>
    <row r="19" spans="1:13" ht="14.25" x14ac:dyDescent="0.2">
      <c r="A19" s="10" t="s">
        <v>25</v>
      </c>
      <c r="B19" s="11">
        <v>274546.70837000001</v>
      </c>
      <c r="C19" s="11">
        <v>303644.67128000001</v>
      </c>
      <c r="D19" s="12">
        <f t="shared" si="0"/>
        <v>10.598547359302293</v>
      </c>
      <c r="E19" s="12">
        <f t="shared" si="1"/>
        <v>1.8562395010607944</v>
      </c>
      <c r="F19" s="11">
        <v>1094402.53263</v>
      </c>
      <c r="G19" s="11">
        <v>1273643.4327199999</v>
      </c>
      <c r="H19" s="12">
        <f t="shared" si="2"/>
        <v>16.377968320235819</v>
      </c>
      <c r="I19" s="12">
        <f t="shared" si="3"/>
        <v>1.7741228380101817</v>
      </c>
      <c r="J19" s="11">
        <v>3778588.6709699999</v>
      </c>
      <c r="K19" s="11">
        <v>3664999.3612299999</v>
      </c>
      <c r="L19" s="12">
        <f t="shared" si="4"/>
        <v>-3.0061305855458587</v>
      </c>
      <c r="M19" s="12">
        <f t="shared" si="5"/>
        <v>1.6482198580460068</v>
      </c>
    </row>
    <row r="20" spans="1:13" ht="15.75" x14ac:dyDescent="0.25">
      <c r="A20" s="8" t="s">
        <v>11</v>
      </c>
      <c r="B20" s="7">
        <f>B21</f>
        <v>626701.69383</v>
      </c>
      <c r="C20" s="7">
        <f>C21</f>
        <v>586004.04643999995</v>
      </c>
      <c r="D20" s="9">
        <f t="shared" si="0"/>
        <v>-6.4939424594948933</v>
      </c>
      <c r="E20" s="9">
        <f t="shared" si="1"/>
        <v>3.5823578072290023</v>
      </c>
      <c r="F20" s="7">
        <f>F21</f>
        <v>2583908.9073700001</v>
      </c>
      <c r="G20" s="7">
        <f>G21</f>
        <v>2518640.7863400001</v>
      </c>
      <c r="H20" s="9">
        <f t="shared" si="2"/>
        <v>-2.5259451230590164</v>
      </c>
      <c r="I20" s="9">
        <f t="shared" si="3"/>
        <v>3.5083430927343797</v>
      </c>
      <c r="J20" s="7">
        <f>J21</f>
        <v>8311704.4319900004</v>
      </c>
      <c r="K20" s="7">
        <f>K21</f>
        <v>7913273.02623</v>
      </c>
      <c r="L20" s="9">
        <f t="shared" si="4"/>
        <v>-4.7936185534524283</v>
      </c>
      <c r="M20" s="9">
        <f t="shared" si="5"/>
        <v>3.5587492543504413</v>
      </c>
    </row>
    <row r="21" spans="1:13" ht="14.25" x14ac:dyDescent="0.2">
      <c r="A21" s="10" t="s">
        <v>26</v>
      </c>
      <c r="B21" s="11">
        <v>626701.69383</v>
      </c>
      <c r="C21" s="11">
        <v>586004.04643999995</v>
      </c>
      <c r="D21" s="12">
        <f t="shared" si="0"/>
        <v>-6.4939424594948933</v>
      </c>
      <c r="E21" s="12">
        <f t="shared" si="1"/>
        <v>3.5823578072290023</v>
      </c>
      <c r="F21" s="11">
        <v>2583908.9073700001</v>
      </c>
      <c r="G21" s="11">
        <v>2518640.7863400001</v>
      </c>
      <c r="H21" s="12">
        <f t="shared" si="2"/>
        <v>-2.5259451230590164</v>
      </c>
      <c r="I21" s="12">
        <f t="shared" si="3"/>
        <v>3.5083430927343797</v>
      </c>
      <c r="J21" s="11">
        <v>8311704.4319900004</v>
      </c>
      <c r="K21" s="11">
        <v>7913273.02623</v>
      </c>
      <c r="L21" s="12">
        <f t="shared" si="4"/>
        <v>-4.7936185534524283</v>
      </c>
      <c r="M21" s="12">
        <f t="shared" si="5"/>
        <v>3.5587492543504413</v>
      </c>
    </row>
    <row r="22" spans="1:13" ht="16.5" x14ac:dyDescent="0.25">
      <c r="A22" s="19" t="s">
        <v>4</v>
      </c>
      <c r="B22" s="7">
        <f>B23+B27+B29</f>
        <v>13783980.856500002</v>
      </c>
      <c r="C22" s="7">
        <f>C23+C27+C29</f>
        <v>13277885.098789999</v>
      </c>
      <c r="D22" s="9">
        <f t="shared" si="0"/>
        <v>-3.6716226101790239</v>
      </c>
      <c r="E22" s="9">
        <f t="shared" si="1"/>
        <v>81.170318935690517</v>
      </c>
      <c r="F22" s="7">
        <f>F23+F27+F29</f>
        <v>58021917.833519995</v>
      </c>
      <c r="G22" s="7">
        <f>G23+G27+G29</f>
        <v>58001532.459479995</v>
      </c>
      <c r="H22" s="9">
        <f t="shared" si="2"/>
        <v>-3.5133919734420177E-2</v>
      </c>
      <c r="I22" s="9">
        <f t="shared" si="3"/>
        <v>80.793290125317554</v>
      </c>
      <c r="J22" s="7">
        <f>J23+J27+J29</f>
        <v>180784505.49788001</v>
      </c>
      <c r="K22" s="7">
        <f>K23+K27+K29</f>
        <v>180656777.83345002</v>
      </c>
      <c r="L22" s="9">
        <f t="shared" si="4"/>
        <v>-7.0651886940327549E-2</v>
      </c>
      <c r="M22" s="9">
        <f t="shared" si="5"/>
        <v>81.244785978834912</v>
      </c>
    </row>
    <row r="23" spans="1:13" ht="15.75" x14ac:dyDescent="0.25">
      <c r="A23" s="8" t="s">
        <v>5</v>
      </c>
      <c r="B23" s="7">
        <f>B24+B25+B26</f>
        <v>1118644.4527799999</v>
      </c>
      <c r="C23" s="7">
        <f>C24+C25+C26</f>
        <v>996561.37623000005</v>
      </c>
      <c r="D23" s="9">
        <f>(C23-B23)/B23*100</f>
        <v>-10.913483390241202</v>
      </c>
      <c r="E23" s="9">
        <f t="shared" si="1"/>
        <v>6.0921753837854276</v>
      </c>
      <c r="F23" s="7">
        <f>F24+F25+F26</f>
        <v>4719650.3492299998</v>
      </c>
      <c r="G23" s="7">
        <f>G24+G25+G26</f>
        <v>4564848.4847999997</v>
      </c>
      <c r="H23" s="9">
        <f t="shared" si="2"/>
        <v>-3.279943491052375</v>
      </c>
      <c r="I23" s="9">
        <f t="shared" si="3"/>
        <v>6.3586100637636349</v>
      </c>
      <c r="J23" s="7">
        <f>J24+J25+J26</f>
        <v>14581584.94878</v>
      </c>
      <c r="K23" s="7">
        <f>K24+K25+K26</f>
        <v>14008570.277589999</v>
      </c>
      <c r="L23" s="9">
        <f t="shared" si="4"/>
        <v>-3.9297145900311996</v>
      </c>
      <c r="M23" s="9">
        <f t="shared" si="5"/>
        <v>6.2999202560864829</v>
      </c>
    </row>
    <row r="24" spans="1:13" ht="14.25" x14ac:dyDescent="0.2">
      <c r="A24" s="10" t="s">
        <v>27</v>
      </c>
      <c r="B24" s="11">
        <v>756466.32071</v>
      </c>
      <c r="C24" s="11">
        <v>700029.79795000004</v>
      </c>
      <c r="D24" s="12">
        <f t="shared" si="0"/>
        <v>-7.4605466515720202</v>
      </c>
      <c r="E24" s="12">
        <f t="shared" si="1"/>
        <v>4.2794196170041108</v>
      </c>
      <c r="F24" s="11">
        <v>3186612.0983699998</v>
      </c>
      <c r="G24" s="11">
        <v>3112633.8709900002</v>
      </c>
      <c r="H24" s="12">
        <f t="shared" si="2"/>
        <v>-2.3215322447887701</v>
      </c>
      <c r="I24" s="12">
        <f t="shared" si="3"/>
        <v>4.3357463282279625</v>
      </c>
      <c r="J24" s="11">
        <v>9898496.69723</v>
      </c>
      <c r="K24" s="11">
        <v>9478387.3472600002</v>
      </c>
      <c r="L24" s="12">
        <f t="shared" si="4"/>
        <v>-4.2441732600422384</v>
      </c>
      <c r="M24" s="12">
        <f t="shared" si="5"/>
        <v>4.2626109060938377</v>
      </c>
    </row>
    <row r="25" spans="1:13" ht="14.25" x14ac:dyDescent="0.2">
      <c r="A25" s="10" t="s">
        <v>28</v>
      </c>
      <c r="B25" s="11">
        <v>145812.13454</v>
      </c>
      <c r="C25" s="11">
        <v>105822.81885</v>
      </c>
      <c r="D25" s="12">
        <f t="shared" si="0"/>
        <v>-27.425231662752946</v>
      </c>
      <c r="E25" s="12">
        <f t="shared" si="1"/>
        <v>0.64691567164646346</v>
      </c>
      <c r="F25" s="11">
        <v>714358.30799</v>
      </c>
      <c r="G25" s="11">
        <v>515116.97784000001</v>
      </c>
      <c r="H25" s="12">
        <f t="shared" si="2"/>
        <v>-27.890951630507121</v>
      </c>
      <c r="I25" s="12">
        <f t="shared" si="3"/>
        <v>0.71753268705750706</v>
      </c>
      <c r="J25" s="11">
        <v>2081941.28905</v>
      </c>
      <c r="K25" s="11">
        <v>1659666.0598200001</v>
      </c>
      <c r="L25" s="12">
        <f t="shared" si="4"/>
        <v>-20.282763565474326</v>
      </c>
      <c r="M25" s="12">
        <f t="shared" si="5"/>
        <v>0.74638336542635697</v>
      </c>
    </row>
    <row r="26" spans="1:13" ht="14.25" x14ac:dyDescent="0.2">
      <c r="A26" s="10" t="s">
        <v>29</v>
      </c>
      <c r="B26" s="11">
        <v>216365.99752999999</v>
      </c>
      <c r="C26" s="11">
        <v>190708.75943000001</v>
      </c>
      <c r="D26" s="12">
        <f t="shared" si="0"/>
        <v>-11.858257948521929</v>
      </c>
      <c r="E26" s="12">
        <f t="shared" si="1"/>
        <v>1.1658400951348526</v>
      </c>
      <c r="F26" s="11">
        <v>818679.94287000003</v>
      </c>
      <c r="G26" s="11">
        <v>937097.63596999994</v>
      </c>
      <c r="H26" s="12">
        <f t="shared" si="2"/>
        <v>14.464467357642805</v>
      </c>
      <c r="I26" s="12">
        <f t="shared" si="3"/>
        <v>1.3053310484781664</v>
      </c>
      <c r="J26" s="11">
        <v>2601146.9624999999</v>
      </c>
      <c r="K26" s="11">
        <v>2870516.8705099998</v>
      </c>
      <c r="L26" s="12">
        <f t="shared" si="4"/>
        <v>10.35581272005887</v>
      </c>
      <c r="M26" s="12">
        <f t="shared" si="5"/>
        <v>1.2909259845662895</v>
      </c>
    </row>
    <row r="27" spans="1:13" ht="15.75" x14ac:dyDescent="0.25">
      <c r="A27" s="8" t="s">
        <v>6</v>
      </c>
      <c r="B27" s="7">
        <f>B28</f>
        <v>2382891.7281399998</v>
      </c>
      <c r="C27" s="7">
        <f>C28</f>
        <v>2503132.4347999999</v>
      </c>
      <c r="D27" s="9">
        <f t="shared" si="0"/>
        <v>5.0459995827781796</v>
      </c>
      <c r="E27" s="9">
        <f t="shared" si="1"/>
        <v>15.302140104338086</v>
      </c>
      <c r="F27" s="7">
        <f>F28</f>
        <v>9827966.0751600005</v>
      </c>
      <c r="G27" s="7">
        <f>G28</f>
        <v>10541276.79077</v>
      </c>
      <c r="H27" s="9">
        <f t="shared" si="2"/>
        <v>7.2579688427382631</v>
      </c>
      <c r="I27" s="9">
        <f t="shared" si="3"/>
        <v>14.68348158978268</v>
      </c>
      <c r="J27" s="7">
        <f>J28</f>
        <v>32428102.428300001</v>
      </c>
      <c r="K27" s="7">
        <f>K28</f>
        <v>31220956.692960002</v>
      </c>
      <c r="L27" s="9">
        <f t="shared" si="4"/>
        <v>-3.7225296731717585</v>
      </c>
      <c r="M27" s="9">
        <f t="shared" si="5"/>
        <v>14.040657510854532</v>
      </c>
    </row>
    <row r="28" spans="1:13" ht="14.25" x14ac:dyDescent="0.2">
      <c r="A28" s="10" t="s">
        <v>30</v>
      </c>
      <c r="B28" s="11">
        <v>2382891.7281399998</v>
      </c>
      <c r="C28" s="11">
        <v>2503132.4347999999</v>
      </c>
      <c r="D28" s="12">
        <f t="shared" si="0"/>
        <v>5.0459995827781796</v>
      </c>
      <c r="E28" s="12">
        <f t="shared" si="1"/>
        <v>15.302140104338086</v>
      </c>
      <c r="F28" s="11">
        <v>9827966.0751600005</v>
      </c>
      <c r="G28" s="11">
        <v>10541276.79077</v>
      </c>
      <c r="H28" s="12">
        <f t="shared" si="2"/>
        <v>7.2579688427382631</v>
      </c>
      <c r="I28" s="12">
        <f t="shared" si="3"/>
        <v>14.68348158978268</v>
      </c>
      <c r="J28" s="11">
        <v>32428102.428300001</v>
      </c>
      <c r="K28" s="11">
        <v>31220956.692960002</v>
      </c>
      <c r="L28" s="12">
        <f t="shared" si="4"/>
        <v>-3.7225296731717585</v>
      </c>
      <c r="M28" s="12">
        <f t="shared" si="5"/>
        <v>14.040657510854532</v>
      </c>
    </row>
    <row r="29" spans="1:13" ht="15.75" x14ac:dyDescent="0.25">
      <c r="A29" s="8" t="s">
        <v>7</v>
      </c>
      <c r="B29" s="7">
        <f>B30+B31+B32+B33+B34+B35+B36+B37+B38+B39+B40</f>
        <v>10282444.675580002</v>
      </c>
      <c r="C29" s="7">
        <f>C30+C31+C32+C33+C34+C35+C36+C37+C38+C39+C40</f>
        <v>9778191.2877599988</v>
      </c>
      <c r="D29" s="9">
        <f t="shared" si="0"/>
        <v>-4.904022377261759</v>
      </c>
      <c r="E29" s="9">
        <f t="shared" si="1"/>
        <v>59.776003447566993</v>
      </c>
      <c r="F29" s="7">
        <f>F30+F31+F32+F33+F34+F35+F36+F37+F38+F39+F40</f>
        <v>43474301.40913</v>
      </c>
      <c r="G29" s="7">
        <f>G30+G31+G32+G33+G34+G35+G36+G37+G38+G39+G40</f>
        <v>42895407.183909997</v>
      </c>
      <c r="H29" s="9">
        <f t="shared" si="2"/>
        <v>-1.3315779816037001</v>
      </c>
      <c r="I29" s="9">
        <f t="shared" si="3"/>
        <v>59.751198471771247</v>
      </c>
      <c r="J29" s="7">
        <f>J30+J31+J32+J33+J34+J35+J36+J37+J38+J39+J40</f>
        <v>133774818.1208</v>
      </c>
      <c r="K29" s="7">
        <f>K30+K31+K32+K33+K34+K35+K36+K37+K38+K39+K40</f>
        <v>135427250.86290002</v>
      </c>
      <c r="L29" s="9">
        <f t="shared" si="4"/>
        <v>1.2352345271797356</v>
      </c>
      <c r="M29" s="9">
        <f t="shared" si="5"/>
        <v>60.904208211893895</v>
      </c>
    </row>
    <row r="30" spans="1:13" ht="14.25" x14ac:dyDescent="0.2">
      <c r="A30" s="10" t="s">
        <v>31</v>
      </c>
      <c r="B30" s="11">
        <v>1496665.1939300001</v>
      </c>
      <c r="C30" s="11">
        <v>1230721.1166099999</v>
      </c>
      <c r="D30" s="12">
        <f t="shared" si="0"/>
        <v>-17.769109510836831</v>
      </c>
      <c r="E30" s="12">
        <f t="shared" si="1"/>
        <v>7.5236398577681971</v>
      </c>
      <c r="F30" s="11">
        <v>6686712.4400599999</v>
      </c>
      <c r="G30" s="11">
        <v>5766269.5673200004</v>
      </c>
      <c r="H30" s="12">
        <f t="shared" si="2"/>
        <v>-13.765252820289373</v>
      </c>
      <c r="I30" s="12">
        <f t="shared" si="3"/>
        <v>8.0321307099728116</v>
      </c>
      <c r="J30" s="11">
        <v>20398599.661509998</v>
      </c>
      <c r="K30" s="11">
        <v>18324671.205809999</v>
      </c>
      <c r="L30" s="12">
        <f t="shared" si="4"/>
        <v>-10.16701386425698</v>
      </c>
      <c r="M30" s="12">
        <f t="shared" si="5"/>
        <v>8.2409528615698147</v>
      </c>
    </row>
    <row r="31" spans="1:13" ht="14.25" x14ac:dyDescent="0.2">
      <c r="A31" s="10" t="s">
        <v>32</v>
      </c>
      <c r="B31" s="11">
        <v>2690023.9138199999</v>
      </c>
      <c r="C31" s="11">
        <v>2746099.3916699998</v>
      </c>
      <c r="D31" s="12">
        <f t="shared" si="0"/>
        <v>2.0845717230212006</v>
      </c>
      <c r="E31" s="12">
        <f t="shared" si="1"/>
        <v>16.78744482216316</v>
      </c>
      <c r="F31" s="11">
        <v>11296655.161909999</v>
      </c>
      <c r="G31" s="11">
        <v>11875576.393850001</v>
      </c>
      <c r="H31" s="12">
        <f t="shared" si="2"/>
        <v>5.1247136753541414</v>
      </c>
      <c r="I31" s="12">
        <f t="shared" si="3"/>
        <v>16.54209549832121</v>
      </c>
      <c r="J31" s="11">
        <v>32085424.05294</v>
      </c>
      <c r="K31" s="11">
        <v>35570040.359480001</v>
      </c>
      <c r="L31" s="12">
        <f t="shared" si="4"/>
        <v>10.860434011376903</v>
      </c>
      <c r="M31" s="12">
        <f t="shared" si="5"/>
        <v>15.996523080516212</v>
      </c>
    </row>
    <row r="32" spans="1:13" ht="14.25" x14ac:dyDescent="0.2">
      <c r="A32" s="10" t="s">
        <v>33</v>
      </c>
      <c r="B32" s="11">
        <v>107987.69313</v>
      </c>
      <c r="C32" s="11">
        <v>80867.331659999996</v>
      </c>
      <c r="D32" s="12">
        <f t="shared" si="0"/>
        <v>-25.114307643697327</v>
      </c>
      <c r="E32" s="12">
        <f t="shared" si="1"/>
        <v>0.49435787804178516</v>
      </c>
      <c r="F32" s="11">
        <v>286072.55085</v>
      </c>
      <c r="G32" s="11">
        <v>532762.61916</v>
      </c>
      <c r="H32" s="12">
        <f t="shared" si="2"/>
        <v>86.233393444081287</v>
      </c>
      <c r="I32" s="12">
        <f t="shared" si="3"/>
        <v>0.74211220001451406</v>
      </c>
      <c r="J32" s="11">
        <v>1262182.2088200001</v>
      </c>
      <c r="K32" s="11">
        <v>2186586.7875100002</v>
      </c>
      <c r="L32" s="12">
        <f t="shared" si="4"/>
        <v>73.238599960477629</v>
      </c>
      <c r="M32" s="12">
        <f t="shared" si="5"/>
        <v>0.98334962964508854</v>
      </c>
    </row>
    <row r="33" spans="1:13" ht="14.25" x14ac:dyDescent="0.2">
      <c r="A33" s="10" t="s">
        <v>34</v>
      </c>
      <c r="B33" s="11">
        <v>1216084.5846899999</v>
      </c>
      <c r="C33" s="11">
        <v>1200486.9841199999</v>
      </c>
      <c r="D33" s="12">
        <f t="shared" si="0"/>
        <v>-1.282608197354635</v>
      </c>
      <c r="E33" s="12">
        <f t="shared" si="1"/>
        <v>7.3388126688975177</v>
      </c>
      <c r="F33" s="11">
        <v>5203658.44417</v>
      </c>
      <c r="G33" s="11">
        <v>5160696.4945499999</v>
      </c>
      <c r="H33" s="12">
        <f t="shared" si="2"/>
        <v>-0.82561048310411644</v>
      </c>
      <c r="I33" s="12">
        <f t="shared" si="3"/>
        <v>7.1885971189497351</v>
      </c>
      <c r="J33" s="11">
        <v>15454559.422189999</v>
      </c>
      <c r="K33" s="11">
        <v>16160680.828880001</v>
      </c>
      <c r="L33" s="12">
        <f t="shared" si="4"/>
        <v>4.5690167373916637</v>
      </c>
      <c r="M33" s="12">
        <f t="shared" si="5"/>
        <v>7.2677652671579374</v>
      </c>
    </row>
    <row r="34" spans="1:13" ht="14.25" x14ac:dyDescent="0.2">
      <c r="A34" s="10" t="s">
        <v>35</v>
      </c>
      <c r="B34" s="11">
        <v>882562.10372000001</v>
      </c>
      <c r="C34" s="11">
        <v>848826.57438999997</v>
      </c>
      <c r="D34" s="12">
        <f t="shared" si="0"/>
        <v>-3.8224538746683958</v>
      </c>
      <c r="E34" s="12">
        <f t="shared" si="1"/>
        <v>5.1890435300275843</v>
      </c>
      <c r="F34" s="11">
        <v>3621514.9416100001</v>
      </c>
      <c r="G34" s="11">
        <v>3611119.9273600001</v>
      </c>
      <c r="H34" s="12">
        <f t="shared" si="2"/>
        <v>-0.28703496789602484</v>
      </c>
      <c r="I34" s="12">
        <f t="shared" si="3"/>
        <v>5.0301129573142287</v>
      </c>
      <c r="J34" s="11">
        <v>10645086.13793</v>
      </c>
      <c r="K34" s="11">
        <v>11320754.17839</v>
      </c>
      <c r="L34" s="12">
        <f t="shared" si="4"/>
        <v>6.3472294324843057</v>
      </c>
      <c r="M34" s="12">
        <f t="shared" si="5"/>
        <v>5.0911582802070612</v>
      </c>
    </row>
    <row r="35" spans="1:13" ht="14.25" x14ac:dyDescent="0.2">
      <c r="A35" s="10" t="s">
        <v>36</v>
      </c>
      <c r="B35" s="11">
        <v>997152.56585999997</v>
      </c>
      <c r="C35" s="11">
        <v>919373.33149000001</v>
      </c>
      <c r="D35" s="12">
        <f t="shared" si="0"/>
        <v>-7.800133804290903</v>
      </c>
      <c r="E35" s="12">
        <f t="shared" si="1"/>
        <v>5.6203097091729006</v>
      </c>
      <c r="F35" s="11">
        <v>4271940.8692500005</v>
      </c>
      <c r="G35" s="11">
        <v>3923010.62549</v>
      </c>
      <c r="H35" s="12">
        <f t="shared" si="2"/>
        <v>-8.1679558411411257</v>
      </c>
      <c r="I35" s="12">
        <f t="shared" si="3"/>
        <v>5.4645614036377594</v>
      </c>
      <c r="J35" s="11">
        <v>13349904.01114</v>
      </c>
      <c r="K35" s="11">
        <v>12117732.004079999</v>
      </c>
      <c r="L35" s="12">
        <f t="shared" si="4"/>
        <v>-9.2298192259045369</v>
      </c>
      <c r="M35" s="12">
        <f t="shared" si="5"/>
        <v>5.4495743532411733</v>
      </c>
    </row>
    <row r="36" spans="1:13" ht="14.25" x14ac:dyDescent="0.2">
      <c r="A36" s="10" t="s">
        <v>37</v>
      </c>
      <c r="B36" s="11">
        <v>1063435.8855300001</v>
      </c>
      <c r="C36" s="11">
        <v>1208222.05691</v>
      </c>
      <c r="D36" s="12">
        <f t="shared" si="0"/>
        <v>13.614941281376897</v>
      </c>
      <c r="E36" s="12">
        <f t="shared" si="1"/>
        <v>7.3860986877690253</v>
      </c>
      <c r="F36" s="11">
        <v>4613658.6464799996</v>
      </c>
      <c r="G36" s="11">
        <v>5169203.2919199998</v>
      </c>
      <c r="H36" s="12">
        <f t="shared" si="2"/>
        <v>12.041303616249417</v>
      </c>
      <c r="I36" s="12">
        <f t="shared" si="3"/>
        <v>7.2004466704841157</v>
      </c>
      <c r="J36" s="11">
        <v>17997764.618590001</v>
      </c>
      <c r="K36" s="11">
        <v>15415156.640690001</v>
      </c>
      <c r="L36" s="12">
        <f t="shared" si="4"/>
        <v>-14.349604146019383</v>
      </c>
      <c r="M36" s="12">
        <f t="shared" si="5"/>
        <v>6.9324888726714731</v>
      </c>
    </row>
    <row r="37" spans="1:13" ht="14.25" x14ac:dyDescent="0.2">
      <c r="A37" s="13" t="s">
        <v>38</v>
      </c>
      <c r="B37" s="11">
        <v>373566.96041</v>
      </c>
      <c r="C37" s="11">
        <v>339191.13086999999</v>
      </c>
      <c r="D37" s="12">
        <f t="shared" si="0"/>
        <v>-9.2020529605379409</v>
      </c>
      <c r="E37" s="12">
        <f t="shared" si="1"/>
        <v>2.0735419886548367</v>
      </c>
      <c r="F37" s="11">
        <v>1526273.4885499999</v>
      </c>
      <c r="G37" s="11">
        <v>1405967.8537000001</v>
      </c>
      <c r="H37" s="12">
        <f t="shared" si="2"/>
        <v>-7.8823117712863722</v>
      </c>
      <c r="I37" s="12">
        <f t="shared" si="3"/>
        <v>1.9584442667995077</v>
      </c>
      <c r="J37" s="11">
        <v>5112854.74926</v>
      </c>
      <c r="K37" s="11">
        <v>4478668.4257500004</v>
      </c>
      <c r="L37" s="12">
        <f t="shared" si="4"/>
        <v>-12.403761784975163</v>
      </c>
      <c r="M37" s="12">
        <f t="shared" si="5"/>
        <v>2.0141422983624762</v>
      </c>
    </row>
    <row r="38" spans="1:13" ht="14.25" x14ac:dyDescent="0.2">
      <c r="A38" s="10" t="s">
        <v>39</v>
      </c>
      <c r="B38" s="11">
        <v>477350.15331000002</v>
      </c>
      <c r="C38" s="11">
        <v>344289.70279000001</v>
      </c>
      <c r="D38" s="12">
        <f t="shared" si="0"/>
        <v>-27.874810471379085</v>
      </c>
      <c r="E38" s="12">
        <f t="shared" si="1"/>
        <v>2.1047105599885856</v>
      </c>
      <c r="F38" s="11">
        <v>2154043.5137200002</v>
      </c>
      <c r="G38" s="11">
        <v>1818206.08445</v>
      </c>
      <c r="H38" s="12">
        <f t="shared" si="2"/>
        <v>-15.591023446411912</v>
      </c>
      <c r="I38" s="12">
        <f t="shared" si="3"/>
        <v>2.532671904681318</v>
      </c>
      <c r="J38" s="11">
        <v>6197593.9241500003</v>
      </c>
      <c r="K38" s="11">
        <v>7321729.8152900003</v>
      </c>
      <c r="L38" s="12">
        <f t="shared" si="4"/>
        <v>18.13826308883532</v>
      </c>
      <c r="M38" s="12">
        <f t="shared" si="5"/>
        <v>3.2927210314051609</v>
      </c>
    </row>
    <row r="39" spans="1:13" ht="14.25" x14ac:dyDescent="0.2">
      <c r="A39" s="10" t="s">
        <v>40</v>
      </c>
      <c r="B39" s="11">
        <v>417251.88355999999</v>
      </c>
      <c r="C39" s="11">
        <v>350578.39249</v>
      </c>
      <c r="D39" s="12">
        <f>(C39-B39)/B39*100</f>
        <v>-15.979194749497752</v>
      </c>
      <c r="E39" s="12">
        <f t="shared" si="1"/>
        <v>2.1431545550102857</v>
      </c>
      <c r="F39" s="11">
        <v>1488945.05639</v>
      </c>
      <c r="G39" s="11">
        <v>1340776.7129500001</v>
      </c>
      <c r="H39" s="12">
        <f t="shared" si="2"/>
        <v>-9.9512297518378112</v>
      </c>
      <c r="I39" s="12">
        <f t="shared" si="3"/>
        <v>1.8676362049281303</v>
      </c>
      <c r="J39" s="11">
        <v>4515558.2944099996</v>
      </c>
      <c r="K39" s="11">
        <v>5397121.6041099997</v>
      </c>
      <c r="L39" s="12">
        <f t="shared" si="4"/>
        <v>19.52279767468232</v>
      </c>
      <c r="M39" s="12">
        <f t="shared" si="5"/>
        <v>2.4271881458658098</v>
      </c>
    </row>
    <row r="40" spans="1:13" ht="14.25" x14ac:dyDescent="0.2">
      <c r="A40" s="10" t="s">
        <v>41</v>
      </c>
      <c r="B40" s="11">
        <v>560363.73762000003</v>
      </c>
      <c r="C40" s="11">
        <v>509535.27476</v>
      </c>
      <c r="D40" s="12">
        <f>(C40-B40)/B40*100</f>
        <v>-9.0706195721873044</v>
      </c>
      <c r="E40" s="12">
        <f t="shared" si="1"/>
        <v>3.1148891900731175</v>
      </c>
      <c r="F40" s="11">
        <v>2324826.2961400002</v>
      </c>
      <c r="G40" s="11">
        <v>2291817.6131600002</v>
      </c>
      <c r="H40" s="12">
        <f t="shared" si="2"/>
        <v>-1.4198343779406506</v>
      </c>
      <c r="I40" s="12">
        <f t="shared" si="3"/>
        <v>3.1923895366679207</v>
      </c>
      <c r="J40" s="11">
        <v>6755291.0398599999</v>
      </c>
      <c r="K40" s="11">
        <v>7134109.01291</v>
      </c>
      <c r="L40" s="12">
        <f t="shared" si="4"/>
        <v>5.6077224625077138</v>
      </c>
      <c r="M40" s="12">
        <f t="shared" si="5"/>
        <v>3.2083443912516794</v>
      </c>
    </row>
    <row r="41" spans="1:13" ht="15.75" x14ac:dyDescent="0.25">
      <c r="A41" s="8" t="s">
        <v>8</v>
      </c>
      <c r="B41" s="7">
        <f>B42</f>
        <v>467161.27383999998</v>
      </c>
      <c r="C41" s="7">
        <f>C42</f>
        <v>467193.19068</v>
      </c>
      <c r="D41" s="9">
        <f t="shared" si="0"/>
        <v>6.8320817215151283E-3</v>
      </c>
      <c r="E41" s="9">
        <f t="shared" si="1"/>
        <v>2.8560437155412863</v>
      </c>
      <c r="F41" s="7">
        <f>F42</f>
        <v>1784260.73762</v>
      </c>
      <c r="G41" s="7">
        <f>G42</f>
        <v>1865074.9227400001</v>
      </c>
      <c r="H41" s="9">
        <f t="shared" si="2"/>
        <v>4.5292811423848809</v>
      </c>
      <c r="I41" s="9">
        <f t="shared" si="3"/>
        <v>2.5979578978134126</v>
      </c>
      <c r="J41" s="7">
        <f>J42</f>
        <v>6011016.29581</v>
      </c>
      <c r="K41" s="7">
        <f>K42</f>
        <v>5825572.79844</v>
      </c>
      <c r="L41" s="9">
        <f t="shared" si="4"/>
        <v>-3.0850606327463135</v>
      </c>
      <c r="M41" s="9">
        <f t="shared" si="5"/>
        <v>2.6198707897343301</v>
      </c>
    </row>
    <row r="42" spans="1:13" ht="14.25" x14ac:dyDescent="0.2">
      <c r="A42" s="10" t="s">
        <v>42</v>
      </c>
      <c r="B42" s="11">
        <v>467161.27383999998</v>
      </c>
      <c r="C42" s="11">
        <v>467193.19068</v>
      </c>
      <c r="D42" s="12">
        <f t="shared" si="0"/>
        <v>6.8320817215151283E-3</v>
      </c>
      <c r="E42" s="12">
        <f t="shared" si="1"/>
        <v>2.8560437155412863</v>
      </c>
      <c r="F42" s="11">
        <v>1784260.73762</v>
      </c>
      <c r="G42" s="11">
        <v>1865074.9227400001</v>
      </c>
      <c r="H42" s="12">
        <f t="shared" si="2"/>
        <v>4.5292811423848809</v>
      </c>
      <c r="I42" s="12">
        <f t="shared" si="3"/>
        <v>2.5979578978134126</v>
      </c>
      <c r="J42" s="11">
        <v>6011016.29581</v>
      </c>
      <c r="K42" s="11">
        <v>5825572.79844</v>
      </c>
      <c r="L42" s="12">
        <f t="shared" si="4"/>
        <v>-3.0850606327463135</v>
      </c>
      <c r="M42" s="12">
        <f t="shared" si="5"/>
        <v>2.6198707897343301</v>
      </c>
    </row>
    <row r="43" spans="1:13" ht="15.75" x14ac:dyDescent="0.25">
      <c r="A43" s="8" t="s">
        <v>9</v>
      </c>
      <c r="B43" s="7">
        <f>B8+B22+B41</f>
        <v>16803003.625640001</v>
      </c>
      <c r="C43" s="7">
        <f>C8+C22+C41</f>
        <v>16358054.61022</v>
      </c>
      <c r="D43" s="9">
        <f t="shared" si="0"/>
        <v>-2.648032609723689</v>
      </c>
      <c r="E43" s="9">
        <f t="shared" si="1"/>
        <v>100</v>
      </c>
      <c r="F43" s="14">
        <f>F8+F22+F41</f>
        <v>70940701.017679989</v>
      </c>
      <c r="G43" s="14">
        <f>G8+G22+G41</f>
        <v>71790036.486339986</v>
      </c>
      <c r="H43" s="15">
        <f t="shared" si="2"/>
        <v>1.1972470760449967</v>
      </c>
      <c r="I43" s="15">
        <f t="shared" si="3"/>
        <v>100</v>
      </c>
      <c r="J43" s="14">
        <f>J8+J22+J41</f>
        <v>221138214.97164002</v>
      </c>
      <c r="K43" s="14">
        <f>K8+K22+K41</f>
        <v>222361072.96844003</v>
      </c>
      <c r="L43" s="15">
        <f t="shared" si="4"/>
        <v>0.5529835704592404</v>
      </c>
      <c r="M43" s="15">
        <f t="shared" si="5"/>
        <v>100</v>
      </c>
    </row>
    <row r="44" spans="1:13" ht="30" x14ac:dyDescent="0.2">
      <c r="A44" s="20" t="s">
        <v>43</v>
      </c>
      <c r="B44" s="21">
        <f>B45-B43</f>
        <v>2441819.5443600006</v>
      </c>
      <c r="C44" s="21">
        <f>C45-C43</f>
        <v>2912651.794780001</v>
      </c>
      <c r="D44" s="22">
        <f t="shared" si="0"/>
        <v>19.282024812501255</v>
      </c>
      <c r="E44" s="22">
        <f t="shared" ref="E44" si="6">C44/C$45*100</f>
        <v>15.114400757121601</v>
      </c>
      <c r="F44" s="21">
        <f>F45-F43</f>
        <v>9721280.9223200083</v>
      </c>
      <c r="G44" s="21">
        <f>G45-G43</f>
        <v>11083244.828660011</v>
      </c>
      <c r="H44" s="23">
        <f t="shared" si="2"/>
        <v>14.010128060520721</v>
      </c>
      <c r="I44" s="22">
        <f>G44/G$45*100</f>
        <v>13.373725105118956</v>
      </c>
      <c r="J44" s="21">
        <f>J45-J43</f>
        <v>30294804.838359982</v>
      </c>
      <c r="K44" s="21">
        <f>K45-K43</f>
        <v>35287948.956559926</v>
      </c>
      <c r="L44" s="23">
        <f t="shared" si="4"/>
        <v>16.481849428775689</v>
      </c>
      <c r="M44" s="22">
        <f>K44/K$45*100</f>
        <v>13.696131540849407</v>
      </c>
    </row>
    <row r="45" spans="1:13" ht="20.25" x14ac:dyDescent="0.2">
      <c r="A45" s="24" t="s">
        <v>44</v>
      </c>
      <c r="B45" s="25">
        <v>19244823.170000002</v>
      </c>
      <c r="C45" s="25">
        <v>19270706.405000001</v>
      </c>
      <c r="D45" s="26">
        <f t="shared" si="0"/>
        <v>0.13449453274451365</v>
      </c>
      <c r="E45" s="27">
        <f>C45/C$45*100</f>
        <v>100</v>
      </c>
      <c r="F45" s="25">
        <v>80661981.939999998</v>
      </c>
      <c r="G45" s="25">
        <v>82873281.314999998</v>
      </c>
      <c r="H45" s="26">
        <f t="shared" si="2"/>
        <v>2.7414394263766835</v>
      </c>
      <c r="I45" s="27">
        <f>G45/G$45*100</f>
        <v>100</v>
      </c>
      <c r="J45" s="25">
        <v>251433019.81</v>
      </c>
      <c r="K45" s="25">
        <v>257649021.92499995</v>
      </c>
      <c r="L45" s="26">
        <f t="shared" si="4"/>
        <v>2.4722298287222522</v>
      </c>
      <c r="M45" s="27">
        <f>K45/K$45*100</f>
        <v>100</v>
      </c>
    </row>
    <row r="46" spans="1:13" ht="15" x14ac:dyDescent="0.2">
      <c r="C46" s="17"/>
    </row>
    <row r="47" spans="1:13" ht="15" x14ac:dyDescent="0.2">
      <c r="C47" s="18"/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2024-05-03T11:23:25Z</dcterms:modified>
</cp:coreProperties>
</file>