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BC798C19-3C2F-4144-8C1F-99A4E0229AA6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2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5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E45" i="1"/>
  <c r="L45" i="1"/>
  <c r="H45" i="1"/>
  <c r="D45" i="1"/>
  <c r="K29" i="1"/>
  <c r="M29" i="1" s="1"/>
  <c r="J29" i="1"/>
  <c r="G29" i="1"/>
  <c r="F29" i="1"/>
  <c r="C29" i="1"/>
  <c r="E29" i="1" s="1"/>
  <c r="B29" i="1"/>
  <c r="K41" i="1" l="1"/>
  <c r="J41" i="1"/>
  <c r="G41" i="1"/>
  <c r="F41" i="1"/>
  <c r="C41" i="1"/>
  <c r="B41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41" i="1" l="1"/>
  <c r="I9" i="1"/>
  <c r="E20" i="1"/>
  <c r="M9" i="1"/>
  <c r="I20" i="1"/>
  <c r="I27" i="1"/>
  <c r="I41" i="1"/>
  <c r="M20" i="1"/>
  <c r="M41" i="1"/>
  <c r="E18" i="1"/>
  <c r="E23" i="1"/>
  <c r="E9" i="1"/>
  <c r="L18" i="1"/>
  <c r="M18" i="1"/>
  <c r="L23" i="1"/>
  <c r="J22" i="1"/>
  <c r="L9" i="1"/>
  <c r="H41" i="1"/>
  <c r="L41" i="1"/>
  <c r="H18" i="1"/>
  <c r="G22" i="1"/>
  <c r="K22" i="1"/>
  <c r="H23" i="1"/>
  <c r="F8" i="1"/>
  <c r="H20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J43" i="1"/>
  <c r="K43" i="1"/>
  <c r="L22" i="1"/>
  <c r="L8" i="1"/>
  <c r="D8" i="1"/>
  <c r="G43" i="1"/>
  <c r="H8" i="1"/>
  <c r="F43" i="1"/>
  <c r="F44" i="1" s="1"/>
  <c r="H22" i="1"/>
  <c r="D22" i="1"/>
  <c r="B43" i="1"/>
  <c r="B44" i="1" s="1"/>
  <c r="C43" i="1"/>
  <c r="K44" i="1" l="1"/>
  <c r="M43" i="1"/>
  <c r="I43" i="1"/>
  <c r="G44" i="1"/>
  <c r="C44" i="1"/>
  <c r="E43" i="1"/>
  <c r="J44" i="1"/>
  <c r="L43" i="1"/>
  <c r="H43" i="1"/>
  <c r="D43" i="1"/>
  <c r="E44" i="1" l="1"/>
  <c r="D44" i="1"/>
  <c r="I44" i="1"/>
  <c r="H44" i="1"/>
  <c r="M44" i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<sst xmlns="http://schemas.openxmlformats.org/spreadsheetml/2006/main" count="52" uniqueCount="48">
  <si>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</si>
  <si>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</si>
  <si>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</si>
  <si>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</si>
  <si>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</si>
  <si>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</si>
  <si>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</si>
  <si>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</si>
  <si>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</si>
  <si>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</si>
  <si>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</si>
  <si>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</si>
  <si>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</si>
  <si>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</si>
  <si>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1 - 31 AĞUSTOS İHRACAT RAKAMLARI</t>
  </si>
  <si>
    <t xml:space="preserve">SEKTÖREL BAZDA İHRACAT RAKAMLARI -1.000 $ </t>
  </si>
  <si>
    <t>1 - 31 AĞUSTOS</t>
  </si>
  <si>
    <t>1 OCAK  -  31 AĞUSTOS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</si>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</sst>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29" fillId="0" borderId="0"/>
    <xf numFmtId="0" fontId="29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6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47" fillId="0" borderId="9" xfId="1" applyFont="1" applyBorder="1" applyAlignment="1">
      <alignment vertical="center"/>
    </xf>
    <xf numFmtId="3" fontId="47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47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7" fillId="0" borderId="9" xfId="1" applyFont="1" applyBorder="1" applyAlignment="1"/>
    <xf numFmtId="0" fontId="17" fillId="0" borderId="0" xfId="1" applyFont="1" applyAlignment="1"/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0</xdr:rowOff>
    </xdr:from>
    <xdr:to>
      <xdr:col>0</xdr:col>
      <xdr:colOff>2606868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9" y="0"/>
          <a:ext cx="2535429" cy="77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7" sqref="A7:XFD7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2802326.9098500004</v>
      </c>
      <c r="C8" s="7">
        <f>C9+C18+C20</f>
        <v>2862796.6809</v>
      </c>
      <c r="D8" s="9">
        <f t="shared" ref="D8:D45" si="0">(C8-B8)/B8*100</f>
        <v>2.1578414294724948</v>
      </c>
      <c r="E8" s="9">
        <f t="shared" ref="E8:E44" si="1">C8/C$45*100</f>
        <v>12.975644848238375</v>
      </c>
      <c r="F8" s="7">
        <f>F9+F18+F20</f>
        <v>22174099.040169999</v>
      </c>
      <c r="G8" s="7">
        <f>G9+G18+G20</f>
        <v>23176460.426939998</v>
      </c>
      <c r="H8" s="9">
        <f t="shared" ref="H8:H45" si="2">(G8-F8)/F8*100</f>
        <v>4.5204153952507742</v>
      </c>
      <c r="I8" s="9">
        <f t="shared" ref="I8:I44" si="3">G8/G$45*100</f>
        <v>13.569299436488713</v>
      </c>
      <c r="J8" s="7">
        <f>J9+J18+J20</f>
        <v>34920888.537910007</v>
      </c>
      <c r="K8" s="7">
        <f>K9+K18+K20</f>
        <v>36082239.052599996</v>
      </c>
      <c r="L8" s="9">
        <f t="shared" ref="L8:L45" si="4">(K8-J8)/J8*100</f>
        <v>3.3256614115910335</v>
      </c>
      <c r="M8" s="9">
        <f t="shared" ref="M8:M44" si="5">K8/K$45*100</f>
        <v>13.773139012563357</v>
      </c>
    </row>
    <row r="9" spans="1:13" ht="15.75" x14ac:dyDescent="0.25">
      <c r="A9" s="8" t="s">
        <v>2</v>
      </c>
      <c r="B9" s="7">
        <f>B10+B11+B12+B13+B14+B15+B16+B17</f>
        <v>1831397.53942</v>
      </c>
      <c r="C9" s="7">
        <f>C10+C11+C12+C13+C14+C15+C16+C17</f>
        <v>1857985.01501</v>
      </c>
      <c r="D9" s="9">
        <f t="shared" si="0"/>
        <v>1.4517588354093853</v>
      </c>
      <c r="E9" s="9">
        <f t="shared" si="1"/>
        <v>8.4213293416769677</v>
      </c>
      <c r="F9" s="7">
        <f>F10+F11+F12+F13+F14+F15+F16+F17</f>
        <v>14625818.799759997</v>
      </c>
      <c r="G9" s="7">
        <f>G10+G11+G12+G13+G14+G15+G16+G17</f>
        <v>15535200.943569999</v>
      </c>
      <c r="H9" s="9">
        <f t="shared" si="2"/>
        <v>6.2176494612727238</v>
      </c>
      <c r="I9" s="9">
        <f t="shared" si="3"/>
        <v>9.0955128404460872</v>
      </c>
      <c r="J9" s="7">
        <f>J10+J11+J12+J13+J14+J15+J16+J17</f>
        <v>23020834.617840003</v>
      </c>
      <c r="K9" s="7">
        <f>K10+K11+K12+K13+K14+K15+K16+K17</f>
        <v>24525289.636629995</v>
      </c>
      <c r="L9" s="9">
        <f t="shared" si="4"/>
        <v>6.5351888572454868</v>
      </c>
      <c r="M9" s="9">
        <f t="shared" si="5"/>
        <v>9.3616757817124441</v>
      </c>
    </row>
    <row r="10" spans="1:13" s="32" customFormat="1" ht="14.25" x14ac:dyDescent="0.2">
      <c r="A10" s="31" t="s">
        <v>20</v>
      </c>
      <c r="B10" s="11">
        <v>1112478.9633599999</v>
      </c>
      <c r="C10" s="11">
        <v>977748.20215999999</v>
      </c>
      <c r="D10" s="12">
        <f t="shared" si="0"/>
        <v>-12.110859228571396</v>
      </c>
      <c r="E10" s="12">
        <f t="shared" si="1"/>
        <v>4.431650178608999</v>
      </c>
      <c r="F10" s="11">
        <v>7695714.6739699999</v>
      </c>
      <c r="G10" s="11">
        <v>7766783.9371300004</v>
      </c>
      <c r="H10" s="12">
        <f t="shared" si="2"/>
        <v>0.92349139970567473</v>
      </c>
      <c r="I10" s="12">
        <f t="shared" si="3"/>
        <v>4.547278357437361</v>
      </c>
      <c r="J10" s="11">
        <v>11939089.483349999</v>
      </c>
      <c r="K10" s="11">
        <v>12395124.355389999</v>
      </c>
      <c r="L10" s="12">
        <f t="shared" si="4"/>
        <v>3.8196788178527044</v>
      </c>
      <c r="M10" s="12">
        <f t="shared" si="5"/>
        <v>4.7314073435388595</v>
      </c>
    </row>
    <row r="11" spans="1:13" ht="14.25" x14ac:dyDescent="0.2">
      <c r="A11" s="10" t="s">
        <v>21</v>
      </c>
      <c r="B11" s="11">
        <v>157582.85154</v>
      </c>
      <c r="C11" s="11">
        <v>213855.23835999999</v>
      </c>
      <c r="D11" s="12">
        <f t="shared" si="0"/>
        <v>35.709714775478659</v>
      </c>
      <c r="E11" s="12">
        <f t="shared" si="1"/>
        <v>0.9693002791320664</v>
      </c>
      <c r="F11" s="11">
        <v>2050101.9631099999</v>
      </c>
      <c r="G11" s="11">
        <v>2137346.5362200001</v>
      </c>
      <c r="H11" s="12">
        <f t="shared" si="2"/>
        <v>4.2556211681125564</v>
      </c>
      <c r="I11" s="12">
        <f t="shared" si="3"/>
        <v>1.2513686134660702</v>
      </c>
      <c r="J11" s="11">
        <v>3236293.7017100002</v>
      </c>
      <c r="K11" s="11">
        <v>3577334.69649</v>
      </c>
      <c r="L11" s="12">
        <f t="shared" si="4"/>
        <v>10.538011262692253</v>
      </c>
      <c r="M11" s="12">
        <f t="shared" si="5"/>
        <v>1.3655230208246336</v>
      </c>
    </row>
    <row r="12" spans="1:13" ht="14.25" x14ac:dyDescent="0.2">
      <c r="A12" s="10" t="s">
        <v>22</v>
      </c>
      <c r="B12" s="11">
        <v>221476.891</v>
      </c>
      <c r="C12" s="11">
        <v>225151.31906000001</v>
      </c>
      <c r="D12" s="12">
        <f t="shared" si="0"/>
        <v>1.6590570887145086</v>
      </c>
      <c r="E12" s="12">
        <f t="shared" si="1"/>
        <v>1.0204998394494833</v>
      </c>
      <c r="F12" s="11">
        <v>1479873.6086899999</v>
      </c>
      <c r="G12" s="11">
        <v>1739946.0752399999</v>
      </c>
      <c r="H12" s="12">
        <f t="shared" si="2"/>
        <v>17.573964764478703</v>
      </c>
      <c r="I12" s="12">
        <f t="shared" si="3"/>
        <v>1.0186995280276325</v>
      </c>
      <c r="J12" s="11">
        <v>2455312.5200399999</v>
      </c>
      <c r="K12" s="11">
        <v>2663281.3942399998</v>
      </c>
      <c r="L12" s="12">
        <f t="shared" si="4"/>
        <v>8.4701589920867555</v>
      </c>
      <c r="M12" s="12">
        <f t="shared" si="5"/>
        <v>1.0166149838696852</v>
      </c>
    </row>
    <row r="13" spans="1:13" ht="14.25" x14ac:dyDescent="0.2">
      <c r="A13" s="10" t="s">
        <v>23</v>
      </c>
      <c r="B13" s="11">
        <v>115469.13382</v>
      </c>
      <c r="C13" s="11">
        <v>119216.47261</v>
      </c>
      <c r="D13" s="12">
        <f t="shared" si="0"/>
        <v>3.2453164460742938</v>
      </c>
      <c r="E13" s="12">
        <f t="shared" si="1"/>
        <v>0.540349448833643</v>
      </c>
      <c r="F13" s="11">
        <v>939543.29923999996</v>
      </c>
      <c r="G13" s="11">
        <v>1051970.4143000001</v>
      </c>
      <c r="H13" s="12">
        <f t="shared" si="2"/>
        <v>11.966145163394046</v>
      </c>
      <c r="I13" s="12">
        <f t="shared" si="3"/>
        <v>0.61590515924387257</v>
      </c>
      <c r="J13" s="11">
        <v>1575701.2572699999</v>
      </c>
      <c r="K13" s="11">
        <v>1720033.0004499999</v>
      </c>
      <c r="L13" s="12">
        <f t="shared" si="4"/>
        <v>9.1598418490865257</v>
      </c>
      <c r="M13" s="12">
        <f t="shared" si="5"/>
        <v>0.65656273677637089</v>
      </c>
    </row>
    <row r="14" spans="1:13" ht="14.25" x14ac:dyDescent="0.2">
      <c r="A14" s="10" t="s">
        <v>24</v>
      </c>
      <c r="B14" s="11">
        <v>91383.503140000001</v>
      </c>
      <c r="C14" s="11">
        <v>162696.19665999999</v>
      </c>
      <c r="D14" s="12">
        <f t="shared" si="0"/>
        <v>78.036725524462085</v>
      </c>
      <c r="E14" s="12">
        <f t="shared" si="1"/>
        <v>0.73742158502001154</v>
      </c>
      <c r="F14" s="11">
        <v>1055956.1580000001</v>
      </c>
      <c r="G14" s="11">
        <v>1545669.4932299999</v>
      </c>
      <c r="H14" s="12">
        <f t="shared" si="2"/>
        <v>46.37629427319461</v>
      </c>
      <c r="I14" s="12">
        <f t="shared" si="3"/>
        <v>0.90495493259635762</v>
      </c>
      <c r="J14" s="11">
        <v>1795217.8248399999</v>
      </c>
      <c r="K14" s="11">
        <v>2352109.5486300001</v>
      </c>
      <c r="L14" s="12">
        <f t="shared" si="4"/>
        <v>31.020844160771048</v>
      </c>
      <c r="M14" s="12">
        <f t="shared" si="5"/>
        <v>0.89783596131139398</v>
      </c>
    </row>
    <row r="15" spans="1:13" ht="14.25" x14ac:dyDescent="0.2">
      <c r="A15" s="10" t="s">
        <v>25</v>
      </c>
      <c r="B15" s="11">
        <v>42284.94644</v>
      </c>
      <c r="C15" s="11">
        <v>55529.760560000002</v>
      </c>
      <c r="D15" s="12">
        <f t="shared" si="0"/>
        <v>31.32276432889341</v>
      </c>
      <c r="E15" s="12">
        <f t="shared" si="1"/>
        <v>0.25168900618808682</v>
      </c>
      <c r="F15" s="11">
        <v>673781.02370999998</v>
      </c>
      <c r="G15" s="11">
        <v>552726.97183000005</v>
      </c>
      <c r="H15" s="12">
        <f t="shared" si="2"/>
        <v>-17.966378930271333</v>
      </c>
      <c r="I15" s="12">
        <f t="shared" si="3"/>
        <v>0.32360928499102903</v>
      </c>
      <c r="J15" s="11">
        <v>923432.13396000001</v>
      </c>
      <c r="K15" s="11">
        <v>750133.05464999995</v>
      </c>
      <c r="L15" s="12">
        <f t="shared" si="4"/>
        <v>-18.766845221947495</v>
      </c>
      <c r="M15" s="12">
        <f t="shared" si="5"/>
        <v>0.28633718723918161</v>
      </c>
    </row>
    <row r="16" spans="1:13" ht="14.25" x14ac:dyDescent="0.2">
      <c r="A16" s="10" t="s">
        <v>26</v>
      </c>
      <c r="B16" s="11">
        <v>83292.168380000003</v>
      </c>
      <c r="C16" s="11">
        <v>98098.891300000003</v>
      </c>
      <c r="D16" s="12">
        <f t="shared" si="0"/>
        <v>17.77684890186551</v>
      </c>
      <c r="E16" s="12">
        <f t="shared" si="1"/>
        <v>0.4446338721877276</v>
      </c>
      <c r="F16" s="11">
        <v>631031.22646999999</v>
      </c>
      <c r="G16" s="11">
        <v>642794.13266999996</v>
      </c>
      <c r="H16" s="12">
        <f t="shared" si="2"/>
        <v>1.8640767218132575</v>
      </c>
      <c r="I16" s="12">
        <f t="shared" si="3"/>
        <v>0.37634159408045936</v>
      </c>
      <c r="J16" s="11">
        <v>957026.85589999997</v>
      </c>
      <c r="K16" s="11">
        <v>934051.50788000005</v>
      </c>
      <c r="L16" s="12">
        <f t="shared" si="4"/>
        <v>-2.4007004483059791</v>
      </c>
      <c r="M16" s="12">
        <f t="shared" si="5"/>
        <v>0.35654165597017323</v>
      </c>
    </row>
    <row r="17" spans="1:13" ht="14.25" x14ac:dyDescent="0.2">
      <c r="A17" s="10" t="s">
        <v>27</v>
      </c>
      <c r="B17" s="11">
        <v>7429.0817399999996</v>
      </c>
      <c r="C17" s="11">
        <v>5688.9342999999999</v>
      </c>
      <c r="D17" s="12">
        <f t="shared" si="0"/>
        <v>-23.423452600213277</v>
      </c>
      <c r="E17" s="12">
        <f t="shared" si="1"/>
        <v>2.5785132256949159E-2</v>
      </c>
      <c r="F17" s="11">
        <v>99816.846569999994</v>
      </c>
      <c r="G17" s="11">
        <v>97963.382949999999</v>
      </c>
      <c r="H17" s="12">
        <f t="shared" si="2"/>
        <v>-1.8568645310791201</v>
      </c>
      <c r="I17" s="12">
        <f t="shared" si="3"/>
        <v>5.7355370603304437E-2</v>
      </c>
      <c r="J17" s="11">
        <v>138760.84077000001</v>
      </c>
      <c r="K17" s="11">
        <v>133222.07889999999</v>
      </c>
      <c r="L17" s="12">
        <f t="shared" si="4"/>
        <v>-3.9915885773427027</v>
      </c>
      <c r="M17" s="12">
        <f t="shared" si="5"/>
        <v>5.0852892182148716E-2</v>
      </c>
    </row>
    <row r="18" spans="1:13" ht="15.75" x14ac:dyDescent="0.25">
      <c r="A18" s="8" t="s">
        <v>3</v>
      </c>
      <c r="B18" s="7">
        <f>B19</f>
        <v>293746.62027000001</v>
      </c>
      <c r="C18" s="7">
        <f>C19</f>
        <v>338634.28321000002</v>
      </c>
      <c r="D18" s="9">
        <f t="shared" si="0"/>
        <v>15.281082348706205</v>
      </c>
      <c r="E18" s="9">
        <f t="shared" si="1"/>
        <v>1.5348621233518251</v>
      </c>
      <c r="F18" s="7">
        <f>F19</f>
        <v>2286998.4914000002</v>
      </c>
      <c r="G18" s="7">
        <f>G19</f>
        <v>2472469.07461</v>
      </c>
      <c r="H18" s="9">
        <f t="shared" si="2"/>
        <v>8.1097816158358231</v>
      </c>
      <c r="I18" s="9">
        <f t="shared" si="3"/>
        <v>1.4475753675416099</v>
      </c>
      <c r="J18" s="7">
        <f>J19</f>
        <v>3658912.6763499998</v>
      </c>
      <c r="K18" s="7">
        <f>K19</f>
        <v>3671143.3276800001</v>
      </c>
      <c r="L18" s="9">
        <f t="shared" si="4"/>
        <v>0.33427010732054735</v>
      </c>
      <c r="M18" s="9">
        <f t="shared" si="5"/>
        <v>1.401331201023059</v>
      </c>
    </row>
    <row r="19" spans="1:13" ht="14.25" x14ac:dyDescent="0.2">
      <c r="A19" s="10" t="s">
        <v>28</v>
      </c>
      <c r="B19" s="11">
        <v>293746.62027000001</v>
      </c>
      <c r="C19" s="11">
        <v>338634.28321000002</v>
      </c>
      <c r="D19" s="12">
        <f t="shared" si="0"/>
        <v>15.281082348706205</v>
      </c>
      <c r="E19" s="12">
        <f t="shared" si="1"/>
        <v>1.5348621233518251</v>
      </c>
      <c r="F19" s="11">
        <v>2286998.4914000002</v>
      </c>
      <c r="G19" s="11">
        <v>2472469.07461</v>
      </c>
      <c r="H19" s="12">
        <f t="shared" si="2"/>
        <v>8.1097816158358231</v>
      </c>
      <c r="I19" s="12">
        <f t="shared" si="3"/>
        <v>1.4475753675416099</v>
      </c>
      <c r="J19" s="11">
        <v>3658912.6763499998</v>
      </c>
      <c r="K19" s="11">
        <v>3671143.3276800001</v>
      </c>
      <c r="L19" s="12">
        <f t="shared" si="4"/>
        <v>0.33427010732054735</v>
      </c>
      <c r="M19" s="12">
        <f t="shared" si="5"/>
        <v>1.401331201023059</v>
      </c>
    </row>
    <row r="20" spans="1:13" ht="15.75" x14ac:dyDescent="0.25">
      <c r="A20" s="8" t="s">
        <v>11</v>
      </c>
      <c r="B20" s="7">
        <f>B21</f>
        <v>677182.75016000005</v>
      </c>
      <c r="C20" s="7">
        <f>C21</f>
        <v>666177.38268000004</v>
      </c>
      <c r="D20" s="9">
        <f t="shared" si="0"/>
        <v>-1.6251694948519795</v>
      </c>
      <c r="E20" s="9">
        <f t="shared" si="1"/>
        <v>3.0194533832095818</v>
      </c>
      <c r="F20" s="7">
        <f>F21</f>
        <v>5261281.7490100004</v>
      </c>
      <c r="G20" s="7">
        <f>G21</f>
        <v>5168790.40876</v>
      </c>
      <c r="H20" s="9">
        <f t="shared" si="2"/>
        <v>-1.7579621214432049</v>
      </c>
      <c r="I20" s="9">
        <f t="shared" si="3"/>
        <v>3.0262112285010185</v>
      </c>
      <c r="J20" s="7">
        <f>J21</f>
        <v>8241141.2437199997</v>
      </c>
      <c r="K20" s="7">
        <f>K21</f>
        <v>7885806.0882900003</v>
      </c>
      <c r="L20" s="9">
        <f t="shared" si="4"/>
        <v>-4.3117226719148336</v>
      </c>
      <c r="M20" s="9">
        <f t="shared" si="5"/>
        <v>3.0101320298278527</v>
      </c>
    </row>
    <row r="21" spans="1:13" ht="14.25" x14ac:dyDescent="0.2">
      <c r="A21" s="10" t="s">
        <v>29</v>
      </c>
      <c r="B21" s="11">
        <v>677182.75016000005</v>
      </c>
      <c r="C21" s="11">
        <v>666177.38268000004</v>
      </c>
      <c r="D21" s="12">
        <f t="shared" si="0"/>
        <v>-1.6251694948519795</v>
      </c>
      <c r="E21" s="12">
        <f t="shared" si="1"/>
        <v>3.0194533832095818</v>
      </c>
      <c r="F21" s="11">
        <v>5261281.7490100004</v>
      </c>
      <c r="G21" s="11">
        <v>5168790.40876</v>
      </c>
      <c r="H21" s="12">
        <f t="shared" si="2"/>
        <v>-1.7579621214432049</v>
      </c>
      <c r="I21" s="12">
        <f t="shared" si="3"/>
        <v>3.0262112285010185</v>
      </c>
      <c r="J21" s="11">
        <v>8241141.2437199997</v>
      </c>
      <c r="K21" s="11">
        <v>7885806.0882900003</v>
      </c>
      <c r="L21" s="12">
        <f t="shared" si="4"/>
        <v>-4.3117226719148336</v>
      </c>
      <c r="M21" s="12">
        <f t="shared" si="5"/>
        <v>3.0101320298278527</v>
      </c>
    </row>
    <row r="22" spans="1:13" ht="16.5" x14ac:dyDescent="0.25">
      <c r="A22" s="17" t="s">
        <v>4</v>
      </c>
      <c r="B22" s="7">
        <f>B23+B27+B29</f>
        <v>15148022.75099</v>
      </c>
      <c r="C22" s="7">
        <f>C23+C27+C29</f>
        <v>15547956.320629999</v>
      </c>
      <c r="D22" s="9">
        <f t="shared" si="0"/>
        <v>2.6401701147026713</v>
      </c>
      <c r="E22" s="9">
        <f t="shared" si="1"/>
        <v>70.471214626738288</v>
      </c>
      <c r="F22" s="7">
        <f>F23+F27+F29</f>
        <v>117371679.86644998</v>
      </c>
      <c r="G22" s="7">
        <f>G23+G27+G29</f>
        <v>119873361.47254001</v>
      </c>
      <c r="H22" s="9">
        <f t="shared" si="2"/>
        <v>2.1314184213232132</v>
      </c>
      <c r="I22" s="9">
        <f t="shared" si="3"/>
        <v>70.183173198812128</v>
      </c>
      <c r="J22" s="7">
        <f>J23+J27+J29</f>
        <v>180148283.95085001</v>
      </c>
      <c r="K22" s="7">
        <f>K23+K27+K29</f>
        <v>183148147.70784</v>
      </c>
      <c r="L22" s="9">
        <f t="shared" si="4"/>
        <v>1.6652191690088154</v>
      </c>
      <c r="M22" s="9">
        <f t="shared" si="5"/>
        <v>69.910431406329266</v>
      </c>
    </row>
    <row r="23" spans="1:13" ht="15.75" x14ac:dyDescent="0.25">
      <c r="A23" s="8" t="s">
        <v>5</v>
      </c>
      <c r="B23" s="7">
        <f>B24+B25+B26</f>
        <v>1182516.48688</v>
      </c>
      <c r="C23" s="7">
        <f>C24+C25+C26</f>
        <v>1179684.0452800002</v>
      </c>
      <c r="D23" s="9">
        <f>(C23-B23)/B23*100</f>
        <v>-0.23952660545757104</v>
      </c>
      <c r="E23" s="9">
        <f t="shared" si="1"/>
        <v>5.3469257201577474</v>
      </c>
      <c r="F23" s="7">
        <f>F24+F25+F26</f>
        <v>9302014.0922099985</v>
      </c>
      <c r="G23" s="7">
        <f>G24+G25+G26</f>
        <v>9088638.4671800006</v>
      </c>
      <c r="H23" s="9">
        <f t="shared" si="2"/>
        <v>-2.2938647793351552</v>
      </c>
      <c r="I23" s="9">
        <f t="shared" si="3"/>
        <v>5.3211946328008857</v>
      </c>
      <c r="J23" s="7">
        <f>J24+J25+J26</f>
        <v>14458109.747090001</v>
      </c>
      <c r="K23" s="7">
        <f>K24+K25+K26</f>
        <v>13948310.748459999</v>
      </c>
      <c r="L23" s="9">
        <f t="shared" si="4"/>
        <v>-3.5260418377486031</v>
      </c>
      <c r="M23" s="9">
        <f t="shared" si="5"/>
        <v>5.3242821945975685</v>
      </c>
    </row>
    <row r="24" spans="1:13" ht="14.25" x14ac:dyDescent="0.2">
      <c r="A24" s="10" t="s">
        <v>30</v>
      </c>
      <c r="B24" s="11">
        <v>781197.72280999995</v>
      </c>
      <c r="C24" s="11">
        <v>799685.58171000006</v>
      </c>
      <c r="D24" s="12">
        <f t="shared" si="0"/>
        <v>2.3666043000610046</v>
      </c>
      <c r="E24" s="12">
        <f t="shared" si="1"/>
        <v>3.6245801763552929</v>
      </c>
      <c r="F24" s="11">
        <v>6277502.0996399997</v>
      </c>
      <c r="G24" s="11">
        <v>6216164.43071</v>
      </c>
      <c r="H24" s="12">
        <f t="shared" si="2"/>
        <v>-0.97710312089767792</v>
      </c>
      <c r="I24" s="12">
        <f t="shared" si="3"/>
        <v>3.6394253027830032</v>
      </c>
      <c r="J24" s="11">
        <v>9681664.2986500002</v>
      </c>
      <c r="K24" s="11">
        <v>9490098.1829799991</v>
      </c>
      <c r="L24" s="12">
        <f t="shared" si="4"/>
        <v>-1.9786486058674118</v>
      </c>
      <c r="M24" s="12">
        <f t="shared" si="5"/>
        <v>3.6225147038828212</v>
      </c>
    </row>
    <row r="25" spans="1:13" ht="14.25" x14ac:dyDescent="0.2">
      <c r="A25" s="10" t="s">
        <v>31</v>
      </c>
      <c r="B25" s="11">
        <v>167523.91579</v>
      </c>
      <c r="C25" s="11">
        <v>148508.25161000001</v>
      </c>
      <c r="D25" s="12">
        <f t="shared" si="0"/>
        <v>-11.351014623987851</v>
      </c>
      <c r="E25" s="12">
        <f t="shared" si="1"/>
        <v>0.67311463045233855</v>
      </c>
      <c r="F25" s="11">
        <v>1325619.74367</v>
      </c>
      <c r="G25" s="11">
        <v>1036351.79265</v>
      </c>
      <c r="H25" s="12">
        <f t="shared" si="2"/>
        <v>-21.82133695588729</v>
      </c>
      <c r="I25" s="12">
        <f t="shared" si="3"/>
        <v>0.60676080544480293</v>
      </c>
      <c r="J25" s="11">
        <v>2058666.24526</v>
      </c>
      <c r="K25" s="11">
        <v>1569251.2288599999</v>
      </c>
      <c r="L25" s="12">
        <f t="shared" si="4"/>
        <v>-23.773402683745331</v>
      </c>
      <c r="M25" s="12">
        <f t="shared" si="5"/>
        <v>0.59900704302792529</v>
      </c>
    </row>
    <row r="26" spans="1:13" ht="14.25" x14ac:dyDescent="0.2">
      <c r="A26" s="10" t="s">
        <v>32</v>
      </c>
      <c r="B26" s="11">
        <v>233794.84828000001</v>
      </c>
      <c r="C26" s="11">
        <v>231490.21195999999</v>
      </c>
      <c r="D26" s="12">
        <f t="shared" si="0"/>
        <v>-0.98575154112887697</v>
      </c>
      <c r="E26" s="12">
        <f t="shared" si="1"/>
        <v>1.0492309133501143</v>
      </c>
      <c r="F26" s="11">
        <v>1698892.2489</v>
      </c>
      <c r="G26" s="11">
        <v>1836122.24382</v>
      </c>
      <c r="H26" s="12">
        <f t="shared" si="2"/>
        <v>8.0776161648187959</v>
      </c>
      <c r="I26" s="12">
        <f t="shared" si="3"/>
        <v>1.0750085245730789</v>
      </c>
      <c r="J26" s="11">
        <v>2717779.2031800002</v>
      </c>
      <c r="K26" s="11">
        <v>2888961.3366200002</v>
      </c>
      <c r="L26" s="12">
        <f t="shared" si="4"/>
        <v>6.2986034052988709</v>
      </c>
      <c r="M26" s="12">
        <f t="shared" si="5"/>
        <v>1.102760447686822</v>
      </c>
    </row>
    <row r="27" spans="1:13" ht="15.75" x14ac:dyDescent="0.25">
      <c r="A27" s="8" t="s">
        <v>6</v>
      </c>
      <c r="B27" s="7">
        <f>B28</f>
        <v>2659796.83983</v>
      </c>
      <c r="C27" s="7">
        <f>C28</f>
        <v>2579011.4005499999</v>
      </c>
      <c r="D27" s="9">
        <f t="shared" si="0"/>
        <v>-3.0372785646727598</v>
      </c>
      <c r="E27" s="9">
        <f t="shared" si="1"/>
        <v>11.689386192306955</v>
      </c>
      <c r="F27" s="7">
        <f>F28</f>
        <v>19486708.849879999</v>
      </c>
      <c r="G27" s="7">
        <f>G28</f>
        <v>20988665.368999999</v>
      </c>
      <c r="H27" s="9">
        <f t="shared" si="2"/>
        <v>7.7075946004563498</v>
      </c>
      <c r="I27" s="9">
        <f t="shared" si="3"/>
        <v>12.288394341405668</v>
      </c>
      <c r="J27" s="7">
        <f>J28</f>
        <v>30334770.767439999</v>
      </c>
      <c r="K27" s="7">
        <f>K28</f>
        <v>31996020.469590001</v>
      </c>
      <c r="L27" s="9">
        <f t="shared" si="4"/>
        <v>5.476387854999432</v>
      </c>
      <c r="M27" s="9">
        <f t="shared" si="5"/>
        <v>12.213367278401506</v>
      </c>
    </row>
    <row r="28" spans="1:13" ht="14.25" x14ac:dyDescent="0.2">
      <c r="A28" s="10" t="s">
        <v>33</v>
      </c>
      <c r="B28" s="11">
        <v>2659796.83983</v>
      </c>
      <c r="C28" s="11">
        <v>2579011.4005499999</v>
      </c>
      <c r="D28" s="12">
        <f t="shared" si="0"/>
        <v>-3.0372785646727598</v>
      </c>
      <c r="E28" s="12">
        <f t="shared" si="1"/>
        <v>11.689386192306955</v>
      </c>
      <c r="F28" s="11">
        <v>19486708.849879999</v>
      </c>
      <c r="G28" s="11">
        <v>20988665.368999999</v>
      </c>
      <c r="H28" s="12">
        <f t="shared" si="2"/>
        <v>7.7075946004563498</v>
      </c>
      <c r="I28" s="12">
        <f t="shared" si="3"/>
        <v>12.288394341405668</v>
      </c>
      <c r="J28" s="11">
        <v>30334770.767439999</v>
      </c>
      <c r="K28" s="11">
        <v>31996020.469590001</v>
      </c>
      <c r="L28" s="12">
        <f t="shared" si="4"/>
        <v>5.476387854999432</v>
      </c>
      <c r="M28" s="12">
        <f t="shared" si="5"/>
        <v>12.213367278401506</v>
      </c>
    </row>
    <row r="29" spans="1:13" ht="15.75" x14ac:dyDescent="0.25">
      <c r="A29" s="8" t="s">
        <v>7</v>
      </c>
      <c r="B29" s="7">
        <f>B30+B31+B32+B33+B34+B35+B36+B37+B38+B39+B40</f>
        <v>11305709.424280001</v>
      </c>
      <c r="C29" s="7">
        <f>C30+C31+C32+C33+C34+C35+C36+C37+C38+C39+C40</f>
        <v>11789260.874799998</v>
      </c>
      <c r="D29" s="9">
        <f t="shared" si="0"/>
        <v>4.2770553564867724</v>
      </c>
      <c r="E29" s="9">
        <f t="shared" si="1"/>
        <v>53.434902714273591</v>
      </c>
      <c r="F29" s="7">
        <f>F30+F31+F32+F33+F34+F35+F36+F37+F38+F39+F40</f>
        <v>88582956.924359992</v>
      </c>
      <c r="G29" s="7">
        <f>G30+G31+G32+G33+G34+G35+G36+G37+G38+G39+G40</f>
        <v>89796057.636360005</v>
      </c>
      <c r="H29" s="9">
        <f t="shared" si="2"/>
        <v>1.3694515899213726</v>
      </c>
      <c r="I29" s="9">
        <f t="shared" si="3"/>
        <v>52.573584224605561</v>
      </c>
      <c r="J29" s="7">
        <f>J30+J31+J32+J33+J34+J35+J36+J37+J38+J39+J40</f>
        <v>135355403.43632001</v>
      </c>
      <c r="K29" s="7">
        <f>K30+K31+K32+K33+K34+K35+K36+K37+K38+K39+K40</f>
        <v>137203816.48978999</v>
      </c>
      <c r="L29" s="9">
        <f t="shared" si="4"/>
        <v>1.365599751870711</v>
      </c>
      <c r="M29" s="9">
        <f t="shared" si="5"/>
        <v>52.372781933330195</v>
      </c>
    </row>
    <row r="30" spans="1:13" ht="14.25" x14ac:dyDescent="0.2">
      <c r="A30" s="10" t="s">
        <v>34</v>
      </c>
      <c r="B30" s="11">
        <v>1668106.28238</v>
      </c>
      <c r="C30" s="11">
        <v>1672050.3125</v>
      </c>
      <c r="D30" s="12">
        <f t="shared" si="0"/>
        <v>0.23643757964707116</v>
      </c>
      <c r="E30" s="12">
        <f t="shared" si="1"/>
        <v>7.5785790755371663</v>
      </c>
      <c r="F30" s="11">
        <v>13202778.98611</v>
      </c>
      <c r="G30" s="11">
        <v>12027708.41265</v>
      </c>
      <c r="H30" s="12">
        <f t="shared" si="2"/>
        <v>-8.9001760515436494</v>
      </c>
      <c r="I30" s="12">
        <f t="shared" si="3"/>
        <v>7.0419543786898533</v>
      </c>
      <c r="J30" s="11">
        <v>20158760.111269999</v>
      </c>
      <c r="K30" s="11">
        <v>18068217.40202</v>
      </c>
      <c r="L30" s="12">
        <f t="shared" si="4"/>
        <v>-10.370393306487417</v>
      </c>
      <c r="M30" s="12">
        <f t="shared" si="5"/>
        <v>6.8969131772687442</v>
      </c>
    </row>
    <row r="31" spans="1:13" ht="14.25" x14ac:dyDescent="0.2">
      <c r="A31" s="10" t="s">
        <v>35</v>
      </c>
      <c r="B31" s="11">
        <v>2725255.5507100001</v>
      </c>
      <c r="C31" s="11">
        <v>2715363.34265</v>
      </c>
      <c r="D31" s="12">
        <f t="shared" si="0"/>
        <v>-0.36298276898923898</v>
      </c>
      <c r="E31" s="12">
        <f t="shared" si="1"/>
        <v>12.307402269683763</v>
      </c>
      <c r="F31" s="11">
        <v>22756148.484850001</v>
      </c>
      <c r="G31" s="11">
        <v>23530678.229910001</v>
      </c>
      <c r="H31" s="12">
        <f t="shared" si="2"/>
        <v>3.4036064827738617</v>
      </c>
      <c r="I31" s="12">
        <f t="shared" si="3"/>
        <v>13.776686041073431</v>
      </c>
      <c r="J31" s="11">
        <v>34168570.579489999</v>
      </c>
      <c r="K31" s="11">
        <v>35764955.915899999</v>
      </c>
      <c r="L31" s="12">
        <f t="shared" si="4"/>
        <v>4.6720869774056224</v>
      </c>
      <c r="M31" s="12">
        <f t="shared" si="5"/>
        <v>13.65202721731859</v>
      </c>
    </row>
    <row r="32" spans="1:13" ht="14.25" x14ac:dyDescent="0.2">
      <c r="A32" s="10" t="s">
        <v>36</v>
      </c>
      <c r="B32" s="11">
        <v>304348.46383999998</v>
      </c>
      <c r="C32" s="11">
        <v>91779.135899999994</v>
      </c>
      <c r="D32" s="12">
        <f t="shared" si="0"/>
        <v>-69.844061395279624</v>
      </c>
      <c r="E32" s="12">
        <f t="shared" si="1"/>
        <v>0.41598953913213776</v>
      </c>
      <c r="F32" s="11">
        <v>1182162.0275600001</v>
      </c>
      <c r="G32" s="11">
        <v>1131149.1399600001</v>
      </c>
      <c r="H32" s="12">
        <f t="shared" si="2"/>
        <v>-4.3152196070187916</v>
      </c>
      <c r="I32" s="12">
        <f t="shared" si="3"/>
        <v>0.66226253296221937</v>
      </c>
      <c r="J32" s="11">
        <v>1835477.5492400001</v>
      </c>
      <c r="K32" s="11">
        <v>1888895.99235</v>
      </c>
      <c r="L32" s="12">
        <f t="shared" si="4"/>
        <v>2.9103294198350929</v>
      </c>
      <c r="M32" s="12">
        <f t="shared" si="5"/>
        <v>0.72102030710967513</v>
      </c>
    </row>
    <row r="33" spans="1:13" ht="14.25" x14ac:dyDescent="0.2">
      <c r="A33" s="10" t="s">
        <v>37</v>
      </c>
      <c r="B33" s="11">
        <v>1397591.3140199999</v>
      </c>
      <c r="C33" s="11">
        <v>1479818.5796099999</v>
      </c>
      <c r="D33" s="12">
        <f t="shared" si="0"/>
        <v>5.8834986140178076</v>
      </c>
      <c r="E33" s="12">
        <f t="shared" si="1"/>
        <v>6.7072874776448899</v>
      </c>
      <c r="F33" s="11">
        <v>10580326.36002</v>
      </c>
      <c r="G33" s="11">
        <v>10730295.363050001</v>
      </c>
      <c r="H33" s="12">
        <f t="shared" si="2"/>
        <v>1.4174326757697175</v>
      </c>
      <c r="I33" s="12">
        <f t="shared" si="3"/>
        <v>6.2823480437049568</v>
      </c>
      <c r="J33" s="11">
        <v>16132037.407269999</v>
      </c>
      <c r="K33" s="11">
        <v>16351344.961999999</v>
      </c>
      <c r="L33" s="12">
        <f t="shared" si="4"/>
        <v>1.3594535469597147</v>
      </c>
      <c r="M33" s="12">
        <f t="shared" si="5"/>
        <v>6.2415568744416783</v>
      </c>
    </row>
    <row r="34" spans="1:13" ht="14.25" x14ac:dyDescent="0.2">
      <c r="A34" s="10" t="s">
        <v>38</v>
      </c>
      <c r="B34" s="11">
        <v>971945.20784000005</v>
      </c>
      <c r="C34" s="11">
        <v>978475.56617000001</v>
      </c>
      <c r="D34" s="12">
        <f t="shared" si="0"/>
        <v>0.67188543935647194</v>
      </c>
      <c r="E34" s="12">
        <f t="shared" si="1"/>
        <v>4.434946960784317</v>
      </c>
      <c r="F34" s="11">
        <v>7321941.3373299995</v>
      </c>
      <c r="G34" s="11">
        <v>7363205.67557</v>
      </c>
      <c r="H34" s="12">
        <f t="shared" si="2"/>
        <v>0.5635710030838319</v>
      </c>
      <c r="I34" s="12">
        <f t="shared" si="3"/>
        <v>4.3109923078730512</v>
      </c>
      <c r="J34" s="11">
        <v>11154924.051689999</v>
      </c>
      <c r="K34" s="11">
        <v>11370306.43269</v>
      </c>
      <c r="L34" s="12">
        <f t="shared" si="4"/>
        <v>1.9308278568456054</v>
      </c>
      <c r="M34" s="12">
        <f t="shared" si="5"/>
        <v>4.3402187675933099</v>
      </c>
    </row>
    <row r="35" spans="1:13" ht="14.25" x14ac:dyDescent="0.2">
      <c r="A35" s="10" t="s">
        <v>39</v>
      </c>
      <c r="B35" s="11">
        <v>1064599.2010999999</v>
      </c>
      <c r="C35" s="11">
        <v>1080820.1993199999</v>
      </c>
      <c r="D35" s="12">
        <f t="shared" si="0"/>
        <v>1.5236718384946712</v>
      </c>
      <c r="E35" s="12">
        <f t="shared" si="1"/>
        <v>4.8988246859255087</v>
      </c>
      <c r="F35" s="11">
        <v>8555620.5701000001</v>
      </c>
      <c r="G35" s="11">
        <v>8245899.10085</v>
      </c>
      <c r="H35" s="12">
        <f t="shared" si="2"/>
        <v>-3.6200935596934727</v>
      </c>
      <c r="I35" s="12">
        <f t="shared" si="3"/>
        <v>4.8277895744790289</v>
      </c>
      <c r="J35" s="11">
        <v>13014609.946839999</v>
      </c>
      <c r="K35" s="11">
        <v>12155631.620680001</v>
      </c>
      <c r="L35" s="12">
        <f t="shared" si="4"/>
        <v>-6.6001081067247984</v>
      </c>
      <c r="M35" s="12">
        <f t="shared" si="5"/>
        <v>4.6399893269670169</v>
      </c>
    </row>
    <row r="36" spans="1:13" ht="14.25" x14ac:dyDescent="0.2">
      <c r="A36" s="10" t="s">
        <v>40</v>
      </c>
      <c r="B36" s="11">
        <v>1338791.99884</v>
      </c>
      <c r="C36" s="11">
        <v>1411877.1168</v>
      </c>
      <c r="D36" s="12">
        <f t="shared" si="0"/>
        <v>5.4590345642433435</v>
      </c>
      <c r="E36" s="12">
        <f t="shared" si="1"/>
        <v>6.3993423491018442</v>
      </c>
      <c r="F36" s="11">
        <v>9661953.7747399993</v>
      </c>
      <c r="G36" s="11">
        <v>10754121.80676</v>
      </c>
      <c r="H36" s="12">
        <f t="shared" si="2"/>
        <v>11.303801047727438</v>
      </c>
      <c r="I36" s="12">
        <f t="shared" si="3"/>
        <v>6.2962978938223539</v>
      </c>
      <c r="J36" s="11">
        <v>15458289.187799999</v>
      </c>
      <c r="K36" s="11">
        <v>15951530.075130001</v>
      </c>
      <c r="L36" s="12">
        <f t="shared" si="4"/>
        <v>3.1907857417965571</v>
      </c>
      <c r="M36" s="12">
        <f t="shared" si="5"/>
        <v>6.0889414558662063</v>
      </c>
    </row>
    <row r="37" spans="1:13" ht="14.25" x14ac:dyDescent="0.2">
      <c r="A37" s="13" t="s">
        <v>41</v>
      </c>
      <c r="B37" s="11">
        <v>395201.73572</v>
      </c>
      <c r="C37" s="11">
        <v>364418.07825000002</v>
      </c>
      <c r="D37" s="12">
        <f t="shared" si="0"/>
        <v>-7.7893528007706339</v>
      </c>
      <c r="E37" s="12">
        <f t="shared" si="1"/>
        <v>1.6517273445220662</v>
      </c>
      <c r="F37" s="11">
        <v>3155234.4326900002</v>
      </c>
      <c r="G37" s="11">
        <v>2889577.0517600002</v>
      </c>
      <c r="H37" s="12">
        <f t="shared" si="2"/>
        <v>-8.4195766304284838</v>
      </c>
      <c r="I37" s="12">
        <f t="shared" si="3"/>
        <v>1.6917827631073925</v>
      </c>
      <c r="J37" s="11">
        <v>4884107.0197599996</v>
      </c>
      <c r="K37" s="11">
        <v>4333201.21428</v>
      </c>
      <c r="L37" s="12">
        <f t="shared" si="4"/>
        <v>-11.279560485696946</v>
      </c>
      <c r="M37" s="12">
        <f t="shared" si="5"/>
        <v>1.6540487580796694</v>
      </c>
    </row>
    <row r="38" spans="1:13" ht="14.25" x14ac:dyDescent="0.2">
      <c r="A38" s="10" t="s">
        <v>42</v>
      </c>
      <c r="B38" s="11">
        <v>463279.21194000001</v>
      </c>
      <c r="C38" s="11">
        <v>963384.46721000003</v>
      </c>
      <c r="D38" s="12">
        <f t="shared" si="0"/>
        <v>107.94899541807401</v>
      </c>
      <c r="E38" s="12">
        <f t="shared" si="1"/>
        <v>4.3665464551595106</v>
      </c>
      <c r="F38" s="11">
        <v>4014296.29312</v>
      </c>
      <c r="G38" s="11">
        <v>4716242.7579100002</v>
      </c>
      <c r="H38" s="12">
        <f t="shared" si="2"/>
        <v>17.486164785420755</v>
      </c>
      <c r="I38" s="12">
        <f t="shared" si="3"/>
        <v>2.7612546962893414</v>
      </c>
      <c r="J38" s="11">
        <v>6301795.4388499996</v>
      </c>
      <c r="K38" s="11">
        <v>8353741.7972999997</v>
      </c>
      <c r="L38" s="12">
        <f t="shared" si="4"/>
        <v>32.561297464527904</v>
      </c>
      <c r="M38" s="12">
        <f t="shared" si="5"/>
        <v>3.1887502014923603</v>
      </c>
    </row>
    <row r="39" spans="1:13" ht="14.25" x14ac:dyDescent="0.2">
      <c r="A39" s="10" t="s">
        <v>43</v>
      </c>
      <c r="B39" s="11">
        <v>375762.79655000003</v>
      </c>
      <c r="C39" s="11">
        <v>423033.09</v>
      </c>
      <c r="D39" s="12">
        <f>(C39-B39)/B39*100</f>
        <v>12.579822665789131</v>
      </c>
      <c r="E39" s="12">
        <f t="shared" si="1"/>
        <v>1.9174002720889003</v>
      </c>
      <c r="F39" s="11">
        <v>3404399.4167399998</v>
      </c>
      <c r="G39" s="11">
        <v>3738240.6402599998</v>
      </c>
      <c r="H39" s="12">
        <f t="shared" si="2"/>
        <v>9.8061708587554968</v>
      </c>
      <c r="I39" s="12">
        <f t="shared" si="3"/>
        <v>2.1886563210651797</v>
      </c>
      <c r="J39" s="11">
        <v>5185817.7299300004</v>
      </c>
      <c r="K39" s="11">
        <v>5879081.2662199996</v>
      </c>
      <c r="L39" s="12">
        <f t="shared" si="4"/>
        <v>13.368451657851791</v>
      </c>
      <c r="M39" s="12">
        <f t="shared" si="5"/>
        <v>2.2441346676896514</v>
      </c>
    </row>
    <row r="40" spans="1:13" ht="14.25" x14ac:dyDescent="0.2">
      <c r="A40" s="10" t="s">
        <v>44</v>
      </c>
      <c r="B40" s="11">
        <v>600827.66133999999</v>
      </c>
      <c r="C40" s="11">
        <v>608240.98638999998</v>
      </c>
      <c r="D40" s="12">
        <f>(C40-B40)/B40*100</f>
        <v>1.2338521554527577</v>
      </c>
      <c r="E40" s="12">
        <f t="shared" si="1"/>
        <v>2.7568562846934905</v>
      </c>
      <c r="F40" s="11">
        <v>4748095.2411000002</v>
      </c>
      <c r="G40" s="11">
        <v>4668939.45768</v>
      </c>
      <c r="H40" s="12">
        <f t="shared" si="2"/>
        <v>-1.6671060583372386</v>
      </c>
      <c r="I40" s="12">
        <f t="shared" si="3"/>
        <v>2.7335596715387589</v>
      </c>
      <c r="J40" s="11">
        <v>7061014.4141800003</v>
      </c>
      <c r="K40" s="11">
        <v>7086909.8112199996</v>
      </c>
      <c r="L40" s="12">
        <f t="shared" si="4"/>
        <v>0.36673763174871665</v>
      </c>
      <c r="M40" s="12">
        <f t="shared" si="5"/>
        <v>2.7051811795032918</v>
      </c>
    </row>
    <row r="41" spans="1:13" ht="15.75" x14ac:dyDescent="0.25">
      <c r="A41" s="8" t="s">
        <v>8</v>
      </c>
      <c r="B41" s="7">
        <f>B42</f>
        <v>495645.61102000001</v>
      </c>
      <c r="C41" s="7">
        <f>C42</f>
        <v>523259.37566999998</v>
      </c>
      <c r="D41" s="9">
        <f t="shared" si="0"/>
        <v>5.5712718999312818</v>
      </c>
      <c r="E41" s="9">
        <f t="shared" si="1"/>
        <v>2.3716765732976728</v>
      </c>
      <c r="F41" s="7">
        <f>F42</f>
        <v>3771324.8046200001</v>
      </c>
      <c r="G41" s="7">
        <f>G42</f>
        <v>3935478.6794400001</v>
      </c>
      <c r="H41" s="9">
        <f t="shared" si="2"/>
        <v>4.3526846220963522</v>
      </c>
      <c r="I41" s="9">
        <f t="shared" si="3"/>
        <v>2.3041347834618073</v>
      </c>
      <c r="J41" s="7">
        <f>J42</f>
        <v>5789910.2581599997</v>
      </c>
      <c r="K41" s="7">
        <f>K42</f>
        <v>5908722.3392899996</v>
      </c>
      <c r="L41" s="9">
        <f t="shared" si="4"/>
        <v>2.0520539323135836</v>
      </c>
      <c r="M41" s="9">
        <f t="shared" si="5"/>
        <v>2.2554491157559013</v>
      </c>
    </row>
    <row r="42" spans="1:13" ht="14.25" x14ac:dyDescent="0.2">
      <c r="A42" s="10" t="s">
        <v>45</v>
      </c>
      <c r="B42" s="11">
        <v>495645.61102000001</v>
      </c>
      <c r="C42" s="11">
        <v>523259.37566999998</v>
      </c>
      <c r="D42" s="12">
        <f t="shared" si="0"/>
        <v>5.5712718999312818</v>
      </c>
      <c r="E42" s="12">
        <f t="shared" si="1"/>
        <v>2.3716765732976728</v>
      </c>
      <c r="F42" s="11">
        <v>3771324.8046200001</v>
      </c>
      <c r="G42" s="11">
        <v>3935478.6794400001</v>
      </c>
      <c r="H42" s="12">
        <f t="shared" si="2"/>
        <v>4.3526846220963522</v>
      </c>
      <c r="I42" s="12">
        <f t="shared" si="3"/>
        <v>2.3041347834618073</v>
      </c>
      <c r="J42" s="11">
        <v>5789910.2581599997</v>
      </c>
      <c r="K42" s="11">
        <v>5908722.3392899996</v>
      </c>
      <c r="L42" s="12">
        <f t="shared" si="4"/>
        <v>2.0520539323135836</v>
      </c>
      <c r="M42" s="12">
        <f t="shared" si="5"/>
        <v>2.2554491157559013</v>
      </c>
    </row>
    <row r="43" spans="1:13" ht="15.75" x14ac:dyDescent="0.25">
      <c r="A43" s="8" t="s">
        <v>9</v>
      </c>
      <c r="B43" s="7">
        <f>B8+B22+B41</f>
        <v>18445995.27186</v>
      </c>
      <c r="C43" s="7">
        <f>C8+C22+C41</f>
        <v>18934012.3772</v>
      </c>
      <c r="D43" s="9">
        <f t="shared" si="0"/>
        <v>2.6456534231280386</v>
      </c>
      <c r="E43" s="9">
        <f t="shared" si="1"/>
        <v>85.818536048274339</v>
      </c>
      <c r="F43" s="14">
        <f>F8+F22+F41</f>
        <v>143317103.71123996</v>
      </c>
      <c r="G43" s="14">
        <f>G8+G22+G41</f>
        <v>146985300.57892001</v>
      </c>
      <c r="H43" s="15">
        <f t="shared" si="2"/>
        <v>2.5594969286225933</v>
      </c>
      <c r="I43" s="15">
        <f t="shared" si="3"/>
        <v>86.056607418762638</v>
      </c>
      <c r="J43" s="14">
        <f>J8+J22+J41</f>
        <v>220859082.74692002</v>
      </c>
      <c r="K43" s="14">
        <f>K8+K22+K41</f>
        <v>225139109.09972998</v>
      </c>
      <c r="L43" s="15">
        <f t="shared" si="4"/>
        <v>1.9378991796839076</v>
      </c>
      <c r="M43" s="15">
        <f t="shared" si="5"/>
        <v>85.939019534648523</v>
      </c>
    </row>
    <row r="44" spans="1:13" ht="30" x14ac:dyDescent="0.2">
      <c r="A44" s="18" t="s">
        <v>46</v>
      </c>
      <c r="B44" s="19">
        <f>B45-B43</f>
        <v>3110277.5641399994</v>
      </c>
      <c r="C44" s="19">
        <f>C45-C43</f>
        <v>3128834.7058000006</v>
      </c>
      <c r="D44" s="20">
        <f t="shared" si="0"/>
        <v>0.59663940845524599</v>
      </c>
      <c r="E44" s="20">
        <f t="shared" si="1"/>
        <v>14.181463951725656</v>
      </c>
      <c r="F44" s="19">
        <f>F45-F43</f>
        <v>21135618.05776003</v>
      </c>
      <c r="G44" s="19">
        <f>G45-G43</f>
        <v>23815414.192079991</v>
      </c>
      <c r="H44" s="21">
        <f t="shared" si="2"/>
        <v>12.679052616282791</v>
      </c>
      <c r="I44" s="20">
        <f t="shared" si="3"/>
        <v>13.943392581237358</v>
      </c>
      <c r="J44" s="19">
        <f>J45-J43</f>
        <v>32260985.693079978</v>
      </c>
      <c r="K44" s="19">
        <f>K45-K43</f>
        <v>36836312.913270026</v>
      </c>
      <c r="L44" s="21">
        <f t="shared" si="4"/>
        <v>14.18223008967597</v>
      </c>
      <c r="M44" s="20">
        <f t="shared" si="5"/>
        <v>14.060980465351477</v>
      </c>
    </row>
    <row r="45" spans="1:13" ht="20.25" x14ac:dyDescent="0.2">
      <c r="A45" s="22" t="s">
        <v>47</v>
      </c>
      <c r="B45" s="23">
        <v>21556272.835999999</v>
      </c>
      <c r="C45" s="23">
        <v>22062847.083000001</v>
      </c>
      <c r="D45" s="24">
        <f t="shared" si="0"/>
        <v>2.3500085142455536</v>
      </c>
      <c r="E45" s="25">
        <f>C45/C$45*100</f>
        <v>100</v>
      </c>
      <c r="F45" s="23">
        <v>164452721.76899999</v>
      </c>
      <c r="G45" s="23">
        <v>170800714.771</v>
      </c>
      <c r="H45" s="24">
        <f t="shared" si="2"/>
        <v>3.8600717177042347</v>
      </c>
      <c r="I45" s="25">
        <f>G45/G$45*100</f>
        <v>100</v>
      </c>
      <c r="J45" s="23">
        <v>253120068.44</v>
      </c>
      <c r="K45" s="23">
        <v>261975422.01300001</v>
      </c>
      <c r="L45" s="24">
        <f t="shared" si="4"/>
        <v>3.4984794479459067</v>
      </c>
      <c r="M45" s="25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 Emel</cp:lastModifiedBy>
  <cp:lastPrinted>2016-02-26T09:44:09Z</cp:lastPrinted>
  <dcterms:created xsi:type="dcterms:W3CDTF">2013-08-01T04:41:02Z</dcterms:created>
  <dcterms:modified xsi:type="dcterms:W3CDTF">2024-09-03T05:33:57Z</dcterms:modified>
</cp:coreProperties>
</file>