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dua\Desktop\"/>
    </mc:Choice>
  </mc:AlternateContent>
  <xr:revisionPtr revIDLastSave="0" documentId="13_ncr:1_{D56E8A14-F834-4B32-AB37-E7411099A1C7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L45" i="1"/>
  <c r="I45" i="1"/>
  <c r="H45" i="1"/>
  <c r="E45" i="1"/>
  <c r="D45" i="1"/>
  <c r="K29" i="1"/>
  <c r="J29" i="1"/>
  <c r="G29" i="1"/>
  <c r="F29" i="1"/>
  <c r="C29" i="1"/>
  <c r="B29" i="1"/>
  <c r="K41" i="1" l="1"/>
  <c r="J41" i="1"/>
  <c r="G41" i="1"/>
  <c r="F41" i="1"/>
  <c r="H41" i="1" s="1"/>
  <c r="C41" i="1"/>
  <c r="B41" i="1"/>
  <c r="K27" i="1"/>
  <c r="J27" i="1"/>
  <c r="G27" i="1"/>
  <c r="F27" i="1"/>
  <c r="C27" i="1"/>
  <c r="B27" i="1"/>
  <c r="K23" i="1"/>
  <c r="L23" i="1" s="1"/>
  <c r="J23" i="1"/>
  <c r="G23" i="1"/>
  <c r="F23" i="1"/>
  <c r="C23" i="1"/>
  <c r="B23" i="1"/>
  <c r="K20" i="1"/>
  <c r="J20" i="1"/>
  <c r="G20" i="1"/>
  <c r="F20" i="1"/>
  <c r="C20" i="1"/>
  <c r="B20" i="1"/>
  <c r="K18" i="1"/>
  <c r="L18" i="1" s="1"/>
  <c r="J18" i="1"/>
  <c r="G18" i="1"/>
  <c r="F18" i="1"/>
  <c r="C18" i="1"/>
  <c r="B18" i="1"/>
  <c r="K9" i="1"/>
  <c r="J9" i="1"/>
  <c r="G9" i="1"/>
  <c r="F9" i="1"/>
  <c r="C9" i="1"/>
  <c r="B9" i="1"/>
  <c r="L42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J22" i="1" l="1"/>
  <c r="G22" i="1"/>
  <c r="H18" i="1"/>
  <c r="L41" i="1"/>
  <c r="L29" i="1"/>
  <c r="K22" i="1"/>
  <c r="H23" i="1"/>
  <c r="H20" i="1"/>
  <c r="F8" i="1"/>
  <c r="D9" i="1"/>
  <c r="L9" i="1"/>
  <c r="H9" i="1"/>
  <c r="D20" i="1"/>
  <c r="D18" i="1"/>
  <c r="H27" i="1"/>
  <c r="J8" i="1"/>
  <c r="B8" i="1"/>
  <c r="K8" i="1"/>
  <c r="D41" i="1"/>
  <c r="C8" i="1"/>
  <c r="D27" i="1"/>
  <c r="D29" i="1"/>
  <c r="G8" i="1"/>
  <c r="D23" i="1"/>
  <c r="B22" i="1"/>
  <c r="F22" i="1"/>
  <c r="H29" i="1"/>
  <c r="L27" i="1"/>
  <c r="L20" i="1"/>
  <c r="C22" i="1"/>
  <c r="L22" i="1" l="1"/>
  <c r="K43" i="1"/>
  <c r="L8" i="1"/>
  <c r="J43" i="1"/>
  <c r="D8" i="1"/>
  <c r="G43" i="1"/>
  <c r="H8" i="1"/>
  <c r="F43" i="1"/>
  <c r="F44" i="1" s="1"/>
  <c r="H22" i="1"/>
  <c r="D22" i="1"/>
  <c r="B43" i="1"/>
  <c r="B44" i="1" s="1"/>
  <c r="M43" i="1"/>
  <c r="M11" i="1"/>
  <c r="M42" i="1"/>
  <c r="M35" i="1"/>
  <c r="M13" i="1"/>
  <c r="M22" i="1"/>
  <c r="C43" i="1"/>
  <c r="C44" i="1" s="1"/>
  <c r="D44" i="1" l="1"/>
  <c r="E44" i="1"/>
  <c r="I8" i="1"/>
  <c r="G44" i="1"/>
  <c r="M27" i="1"/>
  <c r="K44" i="1"/>
  <c r="J44" i="1"/>
  <c r="M39" i="1"/>
  <c r="M14" i="1"/>
  <c r="M10" i="1"/>
  <c r="M41" i="1"/>
  <c r="M15" i="1"/>
  <c r="M40" i="1"/>
  <c r="M21" i="1"/>
  <c r="M32" i="1"/>
  <c r="M37" i="1"/>
  <c r="M18" i="1"/>
  <c r="M33" i="1"/>
  <c r="M24" i="1"/>
  <c r="M9" i="1"/>
  <c r="M12" i="1"/>
  <c r="M26" i="1"/>
  <c r="M8" i="1"/>
  <c r="M16" i="1"/>
  <c r="M36" i="1"/>
  <c r="L43" i="1"/>
  <c r="M29" i="1"/>
  <c r="M31" i="1"/>
  <c r="M20" i="1"/>
  <c r="M28" i="1"/>
  <c r="M25" i="1"/>
  <c r="M19" i="1"/>
  <c r="M34" i="1"/>
  <c r="M23" i="1"/>
  <c r="M30" i="1"/>
  <c r="M17" i="1"/>
  <c r="M38" i="1"/>
  <c r="I15" i="1"/>
  <c r="I42" i="1"/>
  <c r="I10" i="1"/>
  <c r="I24" i="1"/>
  <c r="I23" i="1"/>
  <c r="I32" i="1"/>
  <c r="I30" i="1"/>
  <c r="I35" i="1"/>
  <c r="I16" i="1"/>
  <c r="I22" i="1"/>
  <c r="I20" i="1"/>
  <c r="H43" i="1"/>
  <c r="I31" i="1"/>
  <c r="I43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I41" i="1"/>
  <c r="I39" i="1"/>
  <c r="I18" i="1"/>
  <c r="E35" i="1"/>
  <c r="E29" i="1"/>
  <c r="E23" i="1"/>
  <c r="E19" i="1"/>
  <c r="E41" i="1"/>
  <c r="E36" i="1"/>
  <c r="E30" i="1"/>
  <c r="E24" i="1"/>
  <c r="E20" i="1"/>
  <c r="E42" i="1"/>
  <c r="E37" i="1"/>
  <c r="E31" i="1"/>
  <c r="E25" i="1"/>
  <c r="E21" i="1"/>
  <c r="E43" i="1"/>
  <c r="E38" i="1"/>
  <c r="E32" i="1"/>
  <c r="E26" i="1"/>
  <c r="D43" i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E16" i="1"/>
  <c r="E10" i="1"/>
  <c r="E11" i="1"/>
  <c r="E27" i="1"/>
  <c r="E22" i="1"/>
  <c r="M44" i="1" l="1"/>
  <c r="L44" i="1"/>
  <c r="I44" i="1"/>
  <c r="H44" i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<sst xmlns="http://schemas.openxmlformats.org/spreadsheetml/2006/main" count="52" uniqueCount="48">
  <si>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</si>
  <si>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</si>
  <si>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</si>
  <si>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</si>
  <si>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</si>
  <si>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</si>
  <si>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</si>
  <si>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</si>
  <si>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</si>
  <si>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</si>
  <si>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</si>
  <si>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</si>
  <si>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('24/'23)</t>
  </si>
  <si>
    <t xml:space="preserve"> Pay(24)  (%)</t>
  </si>
  <si>
    <t>1 - 30 EYLÜL İHRACAT RAKAMLARI</t>
  </si>
  <si>
    <t xml:space="preserve">SEKTÖREL BAZDA İHRACAT RAKAMLARI -1.000 $ </t>
  </si>
  <si>
    <t>1 - 30 EYLÜL</t>
  </si>
  <si>
    <t>1 OCAK  -  30 EYLÜL</t>
  </si>
  <si>
    <t>2022 - 2023</t>
  </si>
  <si>
    <t>2023 - 2024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</si>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</sst>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51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rgb="FF1F497D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scheme val="minor"/>
    </font>
    <font>
      <b/>
      <sz val="16"/>
      <color indexed="8"/>
      <name val="Arial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3" borderId="0" applyNumberFormat="0" applyBorder="0" applyAlignment="0" applyProtection="0"/>
    <xf numFmtId="0" fontId="29" fillId="26" borderId="0" applyNumberFormat="0" applyBorder="0" applyAlignment="0" applyProtection="0"/>
    <xf numFmtId="0" fontId="29" fillId="25" borderId="0" applyNumberFormat="0" applyBorder="0" applyAlignment="0" applyProtection="0"/>
    <xf numFmtId="0" fontId="29" fillId="27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27" borderId="0" applyNumberFormat="0" applyBorder="0" applyAlignment="0" applyProtection="0"/>
    <xf numFmtId="0" fontId="29" fillId="29" borderId="0" applyNumberFormat="0" applyBorder="0" applyAlignment="0" applyProtection="0"/>
    <xf numFmtId="0" fontId="29" fillId="28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4" fillId="5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4" fillId="8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4" fillId="11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4" fillId="14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4" fillId="17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4" fillId="20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4" fillId="6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4" fillId="9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4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4" fillId="15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4" fillId="18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4" fillId="21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15" fillId="7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5" fillId="1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5" fillId="13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1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5" fillId="19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5" fillId="22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36" borderId="17" applyNumberFormat="0" applyAlignment="0" applyProtection="0"/>
    <xf numFmtId="0" fontId="38" fillId="36" borderId="17" applyNumberFormat="0" applyAlignment="0" applyProtection="0"/>
    <xf numFmtId="0" fontId="39" fillId="37" borderId="18" applyNumberFormat="0" applyAlignment="0" applyProtection="0"/>
    <xf numFmtId="0" fontId="39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0" fillId="36" borderId="19" applyNumberFormat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1" fillId="28" borderId="17" applyNumberFormat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6" fillId="0" borderId="1" applyNumberFormat="0" applyFill="0" applyAlignment="0" applyProtection="0"/>
    <xf numFmtId="0" fontId="35" fillId="0" borderId="14" applyNumberFormat="0" applyFill="0" applyAlignment="0" applyProtection="0"/>
    <xf numFmtId="0" fontId="7" fillId="0" borderId="2" applyNumberFormat="0" applyFill="0" applyAlignment="0" applyProtection="0"/>
    <xf numFmtId="0" fontId="36" fillId="0" borderId="15" applyNumberFormat="0" applyFill="0" applyAlignment="0" applyProtection="0"/>
    <xf numFmtId="0" fontId="8" fillId="0" borderId="3" applyNumberFormat="0" applyFill="0" applyAlignment="0" applyProtection="0"/>
    <xf numFmtId="0" fontId="37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9" fillId="2" borderId="4" applyNumberFormat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11" fillId="0" borderId="6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28" fillId="0" borderId="0"/>
    <xf numFmtId="0" fontId="29" fillId="0" borderId="0"/>
    <xf numFmtId="0" fontId="29" fillId="0" borderId="0"/>
    <xf numFmtId="0" fontId="28" fillId="0" borderId="0"/>
    <xf numFmtId="0" fontId="4" fillId="0" borderId="0"/>
    <xf numFmtId="0" fontId="29" fillId="0" borderId="0"/>
    <xf numFmtId="0" fontId="29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0" fillId="36" borderId="19" applyNumberFormat="0" applyAlignment="0" applyProtection="0"/>
    <xf numFmtId="0" fontId="40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4" fillId="0" borderId="21" applyNumberFormat="0" applyFill="0" applyAlignment="0" applyProtection="0"/>
    <xf numFmtId="0" fontId="14" fillId="0" borderId="8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5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" fillId="5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" fillId="8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" fillId="11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" fillId="14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" fillId="17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" fillId="20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" fillId="6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" fillId="9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" fillId="12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" fillId="15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" fillId="1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" fillId="21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8" fillId="36" borderId="17" applyNumberFormat="0" applyAlignment="0" applyProtection="0"/>
    <xf numFmtId="0" fontId="38" fillId="36" borderId="17" applyNumberFormat="0" applyAlignment="0" applyProtection="0"/>
    <xf numFmtId="0" fontId="38" fillId="36" borderId="17" applyNumberFormat="0" applyAlignment="0" applyProtection="0"/>
    <xf numFmtId="0" fontId="39" fillId="37" borderId="18" applyNumberFormat="0" applyAlignment="0" applyProtection="0"/>
    <xf numFmtId="0" fontId="39" fillId="37" borderId="18" applyNumberFormat="0" applyAlignment="0" applyProtection="0"/>
    <xf numFmtId="0" fontId="39" fillId="37" borderId="18" applyNumberFormat="0" applyAlignment="0" applyProtection="0"/>
    <xf numFmtId="165" fontId="1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38" fillId="36" borderId="17" applyNumberFormat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39" fillId="37" borderId="18" applyNumberFormat="0" applyAlignment="0" applyProtection="0"/>
    <xf numFmtId="0" fontId="42" fillId="38" borderId="0" applyNumberFormat="0" applyBorder="0" applyAlignment="0" applyProtection="0"/>
    <xf numFmtId="0" fontId="33" fillId="35" borderId="0" applyNumberFormat="0" applyBorder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16" fillId="0" borderId="0"/>
    <xf numFmtId="0" fontId="29" fillId="0" borderId="0"/>
    <xf numFmtId="0" fontId="29" fillId="0" borderId="0"/>
    <xf numFmtId="0" fontId="1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3" fillId="28" borderId="0" applyNumberFormat="0" applyBorder="0" applyAlignment="0" applyProtection="0"/>
    <xf numFmtId="0" fontId="40" fillId="36" borderId="19" applyNumberFormat="0" applyAlignment="0" applyProtection="0"/>
    <xf numFmtId="0" fontId="40" fillId="36" borderId="19" applyNumberFormat="0" applyAlignment="0" applyProtection="0"/>
    <xf numFmtId="0" fontId="40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165" fontId="16" fillId="0" borderId="0" applyFont="0" applyFill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" fillId="0" borderId="0"/>
    <xf numFmtId="0" fontId="48" fillId="0" borderId="0"/>
  </cellStyleXfs>
  <cellXfs count="33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49" fillId="0" borderId="9" xfId="1" applyFont="1" applyBorder="1" applyAlignment="1">
      <alignment vertical="center"/>
    </xf>
    <xf numFmtId="3" fontId="49" fillId="39" borderId="9" xfId="1" applyNumberFormat="1" applyFont="1" applyFill="1" applyBorder="1" applyAlignment="1">
      <alignment horizontal="center" vertical="center"/>
    </xf>
    <xf numFmtId="166" fontId="50" fillId="0" borderId="9" xfId="335" applyNumberFormat="1" applyFont="1" applyBorder="1" applyAlignment="1">
      <alignment horizontal="center" vertical="center"/>
    </xf>
    <xf numFmtId="166" fontId="4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702467</xdr:colOff>
      <xdr:row>0</xdr:row>
      <xdr:rowOff>94772</xdr:rowOff>
    </xdr:from>
    <xdr:to>
      <xdr:col>0</xdr:col>
      <xdr:colOff>2873897</xdr:colOff>
      <xdr:row>3</xdr:row>
      <xdr:rowOff>77965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62D84E-49E5-48D6-9438-CE6076AF2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467" y="94772"/>
          <a:ext cx="2165715" cy="626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D25" sqref="D25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2" t="s">
        <v>14</v>
      </c>
      <c r="C1" s="32"/>
      <c r="D1" s="32"/>
      <c r="E1" s="32"/>
      <c r="F1" s="32"/>
      <c r="G1" s="32"/>
      <c r="H1" s="32"/>
      <c r="I1" s="32"/>
      <c r="J1" s="32"/>
      <c r="K1" s="16"/>
      <c r="L1" s="16"/>
      <c r="M1" s="16"/>
    </row>
    <row r="5" spans="1:13" ht="26.25" x14ac:dyDescent="0.2">
      <c r="A5" s="29" t="s">
        <v>15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1"/>
    </row>
    <row r="6" spans="1:13" ht="18" x14ac:dyDescent="0.2">
      <c r="A6" s="2"/>
      <c r="B6" s="28" t="s">
        <v>16</v>
      </c>
      <c r="C6" s="28"/>
      <c r="D6" s="28"/>
      <c r="E6" s="28"/>
      <c r="F6" s="28" t="s">
        <v>17</v>
      </c>
      <c r="G6" s="28"/>
      <c r="H6" s="28"/>
      <c r="I6" s="28"/>
      <c r="J6" s="28" t="s">
        <v>10</v>
      </c>
      <c r="K6" s="28"/>
      <c r="L6" s="28"/>
      <c r="M6" s="28"/>
    </row>
    <row r="7" spans="1:13" ht="30" x14ac:dyDescent="0.25">
      <c r="A7" s="3" t="s">
        <v>0</v>
      </c>
      <c r="B7" s="4">
        <v>2023</v>
      </c>
      <c r="C7" s="5">
        <v>2024</v>
      </c>
      <c r="D7" s="6" t="s">
        <v>12</v>
      </c>
      <c r="E7" s="6" t="s">
        <v>13</v>
      </c>
      <c r="F7" s="4">
        <v>2023</v>
      </c>
      <c r="G7" s="5">
        <v>2024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9" t="s">
        <v>1</v>
      </c>
      <c r="B8" s="7">
        <f>B9+B18+B20</f>
        <v>3025515.9145400003</v>
      </c>
      <c r="C8" s="7">
        <f>C9+C18+C20</f>
        <v>2991958.2141399994</v>
      </c>
      <c r="D8" s="9">
        <f t="shared" ref="D8:D45" si="0">(C8-B8)/B8*100</f>
        <v>-1.109156300871847</v>
      </c>
      <c r="E8" s="9">
        <f t="shared" ref="E8:E43" si="1">C8/C$43*100</f>
        <v>15.515244657363263</v>
      </c>
      <c r="F8" s="7">
        <f>F9+F18+F20</f>
        <v>25199597.702970002</v>
      </c>
      <c r="G8" s="7">
        <f>G9+G18+G20</f>
        <v>26147137.485689998</v>
      </c>
      <c r="H8" s="9">
        <f t="shared" ref="H8:H45" si="2">(G8-F8)/F8*100</f>
        <v>3.7601385303397903</v>
      </c>
      <c r="I8" s="9">
        <f t="shared" ref="I8:I43" si="3">G8/G$43*100</f>
        <v>15.734285372272005</v>
      </c>
      <c r="J8" s="7">
        <f>J9+J18+J20</f>
        <v>34965244.154119998</v>
      </c>
      <c r="K8" s="7">
        <f>K9+K18+K20</f>
        <v>36027345.644999996</v>
      </c>
      <c r="L8" s="9">
        <f t="shared" ref="L8:L45" si="4">(K8-J8)/J8*100</f>
        <v>3.0375920905870437</v>
      </c>
      <c r="M8" s="9">
        <f t="shared" ref="M8:M43" si="5">K8/K$43*100</f>
        <v>15.998546668443172</v>
      </c>
    </row>
    <row r="9" spans="1:13" ht="15.75" x14ac:dyDescent="0.25">
      <c r="A9" s="8" t="s">
        <v>2</v>
      </c>
      <c r="B9" s="7">
        <f>B10+B11+B12+B13+B14+B15+B16+B17</f>
        <v>2051675.01186</v>
      </c>
      <c r="C9" s="7">
        <f>C10+C11+C12+C13+C14+C15+C16+C17</f>
        <v>1999069.9168299995</v>
      </c>
      <c r="D9" s="9">
        <f t="shared" si="0"/>
        <v>-2.5640072002587728</v>
      </c>
      <c r="E9" s="9">
        <f t="shared" si="1"/>
        <v>10.366474605230223</v>
      </c>
      <c r="F9" s="7">
        <f>F10+F11+F12+F13+F14+F15+F16+F17</f>
        <v>16677476.559880001</v>
      </c>
      <c r="G9" s="7">
        <f>G10+G11+G12+G13+G14+G15+G16+G17</f>
        <v>17515791.07395</v>
      </c>
      <c r="H9" s="9">
        <f t="shared" si="2"/>
        <v>5.0266268464539845</v>
      </c>
      <c r="I9" s="9">
        <f t="shared" si="3"/>
        <v>10.54029166402845</v>
      </c>
      <c r="J9" s="7">
        <f>J10+J11+J12+J13+J14+J15+J16+J17</f>
        <v>23206565.34</v>
      </c>
      <c r="K9" s="7">
        <f>K10+K11+K12+K13+K14+K15+K16+K17</f>
        <v>24454150.345559996</v>
      </c>
      <c r="L9" s="9">
        <f t="shared" si="4"/>
        <v>5.3760002278734271</v>
      </c>
      <c r="M9" s="9">
        <f t="shared" si="5"/>
        <v>10.859275323683574</v>
      </c>
    </row>
    <row r="10" spans="1:13" ht="14.25" x14ac:dyDescent="0.2">
      <c r="A10" s="10" t="s">
        <v>20</v>
      </c>
      <c r="B10" s="11">
        <v>1162289.29957</v>
      </c>
      <c r="C10" s="11">
        <v>966823.74162999995</v>
      </c>
      <c r="D10" s="12">
        <f t="shared" si="0"/>
        <v>-16.817289637985517</v>
      </c>
      <c r="E10" s="12">
        <f t="shared" si="1"/>
        <v>5.0136084190763084</v>
      </c>
      <c r="F10" s="11">
        <v>8858003.9735400006</v>
      </c>
      <c r="G10" s="11">
        <v>8719637.8748899996</v>
      </c>
      <c r="H10" s="12">
        <f t="shared" si="2"/>
        <v>-1.5620460214662168</v>
      </c>
      <c r="I10" s="12">
        <f t="shared" si="3"/>
        <v>5.2471239248073349</v>
      </c>
      <c r="J10" s="11">
        <v>12092583.2905</v>
      </c>
      <c r="K10" s="11">
        <v>12185688.99358</v>
      </c>
      <c r="L10" s="12">
        <f t="shared" si="4"/>
        <v>0.76994055648262283</v>
      </c>
      <c r="M10" s="12">
        <f t="shared" si="5"/>
        <v>5.4112594353167474</v>
      </c>
    </row>
    <row r="11" spans="1:13" ht="14.25" x14ac:dyDescent="0.2">
      <c r="A11" s="10" t="s">
        <v>21</v>
      </c>
      <c r="B11" s="11">
        <v>244101.17071999999</v>
      </c>
      <c r="C11" s="11">
        <v>268764.81692000001</v>
      </c>
      <c r="D11" s="12">
        <f t="shared" si="0"/>
        <v>10.103862315470348</v>
      </c>
      <c r="E11" s="12">
        <f t="shared" si="1"/>
        <v>1.3937199624306404</v>
      </c>
      <c r="F11" s="11">
        <v>2294202.29856</v>
      </c>
      <c r="G11" s="11">
        <v>2405501.4895199998</v>
      </c>
      <c r="H11" s="12">
        <f t="shared" si="2"/>
        <v>4.8513241848750157</v>
      </c>
      <c r="I11" s="12">
        <f t="shared" si="3"/>
        <v>1.4475330968924327</v>
      </c>
      <c r="J11" s="11">
        <v>3301885.2033199999</v>
      </c>
      <c r="K11" s="11">
        <v>3601362.9842699999</v>
      </c>
      <c r="L11" s="12">
        <f t="shared" si="4"/>
        <v>9.0699028739363587</v>
      </c>
      <c r="M11" s="12">
        <f t="shared" si="5"/>
        <v>1.5992455936548744</v>
      </c>
    </row>
    <row r="12" spans="1:13" ht="14.25" x14ac:dyDescent="0.2">
      <c r="A12" s="10" t="s">
        <v>22</v>
      </c>
      <c r="B12" s="11">
        <v>218653.61679</v>
      </c>
      <c r="C12" s="11">
        <v>228387.71327000001</v>
      </c>
      <c r="D12" s="12">
        <f t="shared" si="0"/>
        <v>4.4518341946060094</v>
      </c>
      <c r="E12" s="12">
        <f t="shared" si="1"/>
        <v>1.1843384815246534</v>
      </c>
      <c r="F12" s="11">
        <v>1698527.22548</v>
      </c>
      <c r="G12" s="11">
        <v>1967581.4845199999</v>
      </c>
      <c r="H12" s="12">
        <f t="shared" si="2"/>
        <v>15.840444298086878</v>
      </c>
      <c r="I12" s="12">
        <f t="shared" si="3"/>
        <v>1.1840106240149413</v>
      </c>
      <c r="J12" s="11">
        <v>2412978.1894299998</v>
      </c>
      <c r="K12" s="11">
        <v>2672234.2719399999</v>
      </c>
      <c r="L12" s="12">
        <f t="shared" si="4"/>
        <v>10.744236464534405</v>
      </c>
      <c r="M12" s="12">
        <f t="shared" si="5"/>
        <v>1.1866504163228193</v>
      </c>
    </row>
    <row r="13" spans="1:13" ht="14.25" x14ac:dyDescent="0.2">
      <c r="A13" s="10" t="s">
        <v>23</v>
      </c>
      <c r="B13" s="11">
        <v>134641.71098</v>
      </c>
      <c r="C13" s="11">
        <v>198227.60712999999</v>
      </c>
      <c r="D13" s="12">
        <f t="shared" si="0"/>
        <v>47.226001279384505</v>
      </c>
      <c r="E13" s="12">
        <f t="shared" si="1"/>
        <v>1.0279387619554923</v>
      </c>
      <c r="F13" s="11">
        <v>1074168.59375</v>
      </c>
      <c r="G13" s="11">
        <v>1249167.7793099999</v>
      </c>
      <c r="H13" s="12">
        <f t="shared" si="2"/>
        <v>16.291593943280834</v>
      </c>
      <c r="I13" s="12">
        <f t="shared" si="3"/>
        <v>0.75169843460943464</v>
      </c>
      <c r="J13" s="11">
        <v>1563746.6030999999</v>
      </c>
      <c r="K13" s="11">
        <v>1782588.65448</v>
      </c>
      <c r="L13" s="12">
        <f t="shared" si="4"/>
        <v>13.994725932332233</v>
      </c>
      <c r="M13" s="12">
        <f t="shared" si="5"/>
        <v>0.79158836902250529</v>
      </c>
    </row>
    <row r="14" spans="1:13" ht="14.25" x14ac:dyDescent="0.2">
      <c r="A14" s="10" t="s">
        <v>24</v>
      </c>
      <c r="B14" s="11">
        <v>151342.42512</v>
      </c>
      <c r="C14" s="11">
        <v>196036.74397000001</v>
      </c>
      <c r="D14" s="12">
        <f t="shared" si="0"/>
        <v>29.531916654937774</v>
      </c>
      <c r="E14" s="12">
        <f t="shared" si="1"/>
        <v>1.0165777149403439</v>
      </c>
      <c r="F14" s="11">
        <v>1207298.5831200001</v>
      </c>
      <c r="G14" s="11">
        <v>1740892.73661</v>
      </c>
      <c r="H14" s="12">
        <f t="shared" si="2"/>
        <v>44.197364343047781</v>
      </c>
      <c r="I14" s="12">
        <f t="shared" si="3"/>
        <v>1.0475985424916376</v>
      </c>
      <c r="J14" s="11">
        <v>1811310.0607100001</v>
      </c>
      <c r="K14" s="11">
        <v>2395990.3668900002</v>
      </c>
      <c r="L14" s="12">
        <f t="shared" si="4"/>
        <v>32.279415814143725</v>
      </c>
      <c r="M14" s="12">
        <f t="shared" si="5"/>
        <v>1.0639796803112487</v>
      </c>
    </row>
    <row r="15" spans="1:13" ht="14.25" x14ac:dyDescent="0.2">
      <c r="A15" s="10" t="s">
        <v>25</v>
      </c>
      <c r="B15" s="11">
        <v>53856.688920000001</v>
      </c>
      <c r="C15" s="11">
        <v>56122.975810000004</v>
      </c>
      <c r="D15" s="12">
        <f t="shared" si="0"/>
        <v>4.207995209966211</v>
      </c>
      <c r="E15" s="12">
        <f t="shared" si="1"/>
        <v>0.29103404468558719</v>
      </c>
      <c r="F15" s="11">
        <v>727637.71262999997</v>
      </c>
      <c r="G15" s="11">
        <v>607714.20837999997</v>
      </c>
      <c r="H15" s="12">
        <f t="shared" si="2"/>
        <v>-16.48121065860429</v>
      </c>
      <c r="I15" s="12">
        <f t="shared" si="3"/>
        <v>0.36569772827593194</v>
      </c>
      <c r="J15" s="11">
        <v>932964.54934999999</v>
      </c>
      <c r="K15" s="11">
        <v>751263.60227999999</v>
      </c>
      <c r="L15" s="12">
        <f t="shared" si="4"/>
        <v>-19.475653945971661</v>
      </c>
      <c r="M15" s="12">
        <f t="shared" si="5"/>
        <v>0.33361119411380696</v>
      </c>
    </row>
    <row r="16" spans="1:13" ht="14.25" x14ac:dyDescent="0.2">
      <c r="A16" s="10" t="s">
        <v>26</v>
      </c>
      <c r="B16" s="11">
        <v>80258.621660000004</v>
      </c>
      <c r="C16" s="11">
        <v>77068.635750000001</v>
      </c>
      <c r="D16" s="12">
        <f t="shared" si="0"/>
        <v>-3.9746333091960588</v>
      </c>
      <c r="E16" s="12">
        <f t="shared" si="1"/>
        <v>0.39965088196065024</v>
      </c>
      <c r="F16" s="11">
        <v>711289.84813000006</v>
      </c>
      <c r="G16" s="11">
        <v>719694.43541999999</v>
      </c>
      <c r="H16" s="12">
        <f t="shared" si="2"/>
        <v>1.1815980942362416</v>
      </c>
      <c r="I16" s="12">
        <f t="shared" si="3"/>
        <v>0.43308288082899649</v>
      </c>
      <c r="J16" s="11">
        <v>953483.28015000001</v>
      </c>
      <c r="K16" s="11">
        <v>930693.18897000002</v>
      </c>
      <c r="L16" s="12">
        <f t="shared" si="4"/>
        <v>-2.3901930589086682</v>
      </c>
      <c r="M16" s="12">
        <f t="shared" si="5"/>
        <v>0.41328990940539079</v>
      </c>
    </row>
    <row r="17" spans="1:13" ht="14.25" x14ac:dyDescent="0.2">
      <c r="A17" s="10" t="s">
        <v>27</v>
      </c>
      <c r="B17" s="11">
        <v>6531.4781000000003</v>
      </c>
      <c r="C17" s="11">
        <v>7637.68235</v>
      </c>
      <c r="D17" s="12">
        <f t="shared" si="0"/>
        <v>16.936507067213466</v>
      </c>
      <c r="E17" s="12">
        <f t="shared" si="1"/>
        <v>3.9606338656549944E-2</v>
      </c>
      <c r="F17" s="11">
        <v>106348.32467</v>
      </c>
      <c r="G17" s="11">
        <v>105601.0653</v>
      </c>
      <c r="H17" s="12">
        <f t="shared" si="2"/>
        <v>-0.70265269558195076</v>
      </c>
      <c r="I17" s="12">
        <f t="shared" si="3"/>
        <v>6.3546432107739539E-2</v>
      </c>
      <c r="J17" s="11">
        <v>137614.16344</v>
      </c>
      <c r="K17" s="11">
        <v>134328.28315</v>
      </c>
      <c r="L17" s="12">
        <f t="shared" si="4"/>
        <v>-2.3877486211167867</v>
      </c>
      <c r="M17" s="12">
        <f t="shared" si="5"/>
        <v>5.965072553618387E-2</v>
      </c>
    </row>
    <row r="18" spans="1:13" ht="15.75" x14ac:dyDescent="0.25">
      <c r="A18" s="8" t="s">
        <v>3</v>
      </c>
      <c r="B18" s="7">
        <f>B19</f>
        <v>294295.36132000003</v>
      </c>
      <c r="C18" s="7">
        <f>C19</f>
        <v>331069.59862</v>
      </c>
      <c r="D18" s="9">
        <f t="shared" si="0"/>
        <v>12.495690429865039</v>
      </c>
      <c r="E18" s="9">
        <f t="shared" si="1"/>
        <v>1.7168106816895548</v>
      </c>
      <c r="F18" s="7">
        <f>F19</f>
        <v>2581293.8527199998</v>
      </c>
      <c r="G18" s="7">
        <f>G19</f>
        <v>2802739.6817200002</v>
      </c>
      <c r="H18" s="9">
        <f t="shared" si="2"/>
        <v>8.5788694211104684</v>
      </c>
      <c r="I18" s="9">
        <f t="shared" si="3"/>
        <v>1.6865749071196872</v>
      </c>
      <c r="J18" s="7">
        <f>J19</f>
        <v>3597420.5208800002</v>
      </c>
      <c r="K18" s="7">
        <f>K19</f>
        <v>3707118.5734700002</v>
      </c>
      <c r="L18" s="9">
        <f t="shared" si="4"/>
        <v>3.0493530559826145</v>
      </c>
      <c r="M18" s="9">
        <f t="shared" si="5"/>
        <v>1.64620813555115</v>
      </c>
    </row>
    <row r="19" spans="1:13" ht="14.25" x14ac:dyDescent="0.2">
      <c r="A19" s="10" t="s">
        <v>28</v>
      </c>
      <c r="B19" s="11">
        <v>294295.36132000003</v>
      </c>
      <c r="C19" s="11">
        <v>331069.59862</v>
      </c>
      <c r="D19" s="12">
        <f t="shared" si="0"/>
        <v>12.495690429865039</v>
      </c>
      <c r="E19" s="12">
        <f t="shared" si="1"/>
        <v>1.7168106816895548</v>
      </c>
      <c r="F19" s="11">
        <v>2581293.8527199998</v>
      </c>
      <c r="G19" s="11">
        <v>2802739.6817200002</v>
      </c>
      <c r="H19" s="12">
        <f t="shared" si="2"/>
        <v>8.5788694211104684</v>
      </c>
      <c r="I19" s="12">
        <f t="shared" si="3"/>
        <v>1.6865749071196872</v>
      </c>
      <c r="J19" s="11">
        <v>3597420.5208800002</v>
      </c>
      <c r="K19" s="11">
        <v>3707118.5734700002</v>
      </c>
      <c r="L19" s="12">
        <f t="shared" si="4"/>
        <v>3.0493530559826145</v>
      </c>
      <c r="M19" s="12">
        <f t="shared" si="5"/>
        <v>1.64620813555115</v>
      </c>
    </row>
    <row r="20" spans="1:13" ht="15.75" x14ac:dyDescent="0.25">
      <c r="A20" s="8" t="s">
        <v>11</v>
      </c>
      <c r="B20" s="7">
        <f>B21</f>
        <v>679545.54136000003</v>
      </c>
      <c r="C20" s="7">
        <f>C21</f>
        <v>661818.69868999999</v>
      </c>
      <c r="D20" s="9">
        <f t="shared" si="0"/>
        <v>-2.6086320328910766</v>
      </c>
      <c r="E20" s="9">
        <f t="shared" si="1"/>
        <v>3.4319593704434861</v>
      </c>
      <c r="F20" s="7">
        <f>F21</f>
        <v>5940827.2903699996</v>
      </c>
      <c r="G20" s="7">
        <f>G21</f>
        <v>5828606.7300199997</v>
      </c>
      <c r="H20" s="9">
        <f t="shared" si="2"/>
        <v>-1.8889719371560916</v>
      </c>
      <c r="I20" s="9">
        <f t="shared" si="3"/>
        <v>3.5074188011238716</v>
      </c>
      <c r="J20" s="7">
        <f>J21</f>
        <v>8161258.2932399996</v>
      </c>
      <c r="K20" s="7">
        <f>K21</f>
        <v>7866076.72597</v>
      </c>
      <c r="L20" s="9">
        <f t="shared" si="4"/>
        <v>-3.6168634377679179</v>
      </c>
      <c r="M20" s="9">
        <f t="shared" si="5"/>
        <v>3.493063209208449</v>
      </c>
    </row>
    <row r="21" spans="1:13" ht="14.25" x14ac:dyDescent="0.2">
      <c r="A21" s="10" t="s">
        <v>29</v>
      </c>
      <c r="B21" s="11">
        <v>679545.54136000003</v>
      </c>
      <c r="C21" s="11">
        <v>661818.69868999999</v>
      </c>
      <c r="D21" s="12">
        <f t="shared" si="0"/>
        <v>-2.6086320328910766</v>
      </c>
      <c r="E21" s="12">
        <f t="shared" si="1"/>
        <v>3.4319593704434861</v>
      </c>
      <c r="F21" s="11">
        <v>5940827.2903699996</v>
      </c>
      <c r="G21" s="11">
        <v>5828606.7300199997</v>
      </c>
      <c r="H21" s="12">
        <f t="shared" si="2"/>
        <v>-1.8889719371560916</v>
      </c>
      <c r="I21" s="12">
        <f t="shared" si="3"/>
        <v>3.5074188011238716</v>
      </c>
      <c r="J21" s="11">
        <v>8161258.2932399996</v>
      </c>
      <c r="K21" s="11">
        <v>7866076.72597</v>
      </c>
      <c r="L21" s="12">
        <f t="shared" si="4"/>
        <v>-3.6168634377679179</v>
      </c>
      <c r="M21" s="12">
        <f t="shared" si="5"/>
        <v>3.493063209208449</v>
      </c>
    </row>
    <row r="22" spans="1:13" ht="16.5" x14ac:dyDescent="0.25">
      <c r="A22" s="19" t="s">
        <v>4</v>
      </c>
      <c r="B22" s="7">
        <f>B23+B27+B29</f>
        <v>15628589.23945</v>
      </c>
      <c r="C22" s="7">
        <f>C23+C27+C29</f>
        <v>15800334.24704</v>
      </c>
      <c r="D22" s="9">
        <f t="shared" si="0"/>
        <v>1.098915615214183</v>
      </c>
      <c r="E22" s="9">
        <f t="shared" si="1"/>
        <v>81.934985038353986</v>
      </c>
      <c r="F22" s="7">
        <f>F23+F27+F29</f>
        <v>132999559.51561999</v>
      </c>
      <c r="G22" s="7">
        <f>G23+G27+G29</f>
        <v>135608137.29763997</v>
      </c>
      <c r="H22" s="9">
        <f t="shared" si="2"/>
        <v>1.9613431740077389</v>
      </c>
      <c r="I22" s="9">
        <f t="shared" si="3"/>
        <v>81.60346929797025</v>
      </c>
      <c r="J22" s="7">
        <f>J23+J27+J29</f>
        <v>179548742.25359002</v>
      </c>
      <c r="K22" s="7">
        <f>K23+K27+K29</f>
        <v>183253685.48292002</v>
      </c>
      <c r="L22" s="9">
        <f t="shared" si="4"/>
        <v>2.0634748998114598</v>
      </c>
      <c r="M22" s="9">
        <f t="shared" si="5"/>
        <v>81.376870454223649</v>
      </c>
    </row>
    <row r="23" spans="1:13" ht="15.75" x14ac:dyDescent="0.25">
      <c r="A23" s="8" t="s">
        <v>5</v>
      </c>
      <c r="B23" s="7">
        <f>B24+B25+B26</f>
        <v>1285074.1325900001</v>
      </c>
      <c r="C23" s="7">
        <f>C24+C25+C26</f>
        <v>1189526.04581</v>
      </c>
      <c r="D23" s="9">
        <f>(C23-B23)/B23*100</f>
        <v>-7.4352198333825159</v>
      </c>
      <c r="E23" s="9">
        <f t="shared" si="1"/>
        <v>6.1684643655202027</v>
      </c>
      <c r="F23" s="7">
        <f>F24+F25+F26</f>
        <v>10587051.1929</v>
      </c>
      <c r="G23" s="7">
        <f>G24+G25+G26</f>
        <v>10275633.97081</v>
      </c>
      <c r="H23" s="9">
        <f t="shared" si="2"/>
        <v>-2.9414916053192055</v>
      </c>
      <c r="I23" s="9">
        <f t="shared" si="3"/>
        <v>6.1834591785132282</v>
      </c>
      <c r="J23" s="7">
        <f>J24+J25+J26</f>
        <v>14354570.237</v>
      </c>
      <c r="K23" s="7">
        <f>K24+K25+K26</f>
        <v>13849963.762809999</v>
      </c>
      <c r="L23" s="9">
        <f t="shared" si="4"/>
        <v>-3.5153018575877581</v>
      </c>
      <c r="M23" s="9">
        <f t="shared" si="5"/>
        <v>6.150308540599192</v>
      </c>
    </row>
    <row r="24" spans="1:13" ht="14.25" x14ac:dyDescent="0.2">
      <c r="A24" s="10" t="s">
        <v>30</v>
      </c>
      <c r="B24" s="11">
        <v>870204.42376000003</v>
      </c>
      <c r="C24" s="11">
        <v>806714.00884000002</v>
      </c>
      <c r="D24" s="12">
        <f t="shared" si="0"/>
        <v>-7.2960344933284889</v>
      </c>
      <c r="E24" s="12">
        <f t="shared" si="1"/>
        <v>4.1833355681648721</v>
      </c>
      <c r="F24" s="11">
        <v>7147686.3795499997</v>
      </c>
      <c r="G24" s="11">
        <v>7021585.2590199998</v>
      </c>
      <c r="H24" s="12">
        <f t="shared" si="2"/>
        <v>-1.7642229084194789</v>
      </c>
      <c r="I24" s="12">
        <f t="shared" si="3"/>
        <v>4.2253048270244973</v>
      </c>
      <c r="J24" s="11">
        <v>9618511.9610799998</v>
      </c>
      <c r="K24" s="11">
        <v>9425051.3084100001</v>
      </c>
      <c r="L24" s="12">
        <f t="shared" si="4"/>
        <v>-2.0113366126986372</v>
      </c>
      <c r="M24" s="12">
        <f t="shared" si="5"/>
        <v>4.1853520016675319</v>
      </c>
    </row>
    <row r="25" spans="1:13" ht="14.25" x14ac:dyDescent="0.2">
      <c r="A25" s="10" t="s">
        <v>31</v>
      </c>
      <c r="B25" s="11">
        <v>158945.01428</v>
      </c>
      <c r="C25" s="11">
        <v>132355.62065</v>
      </c>
      <c r="D25" s="12">
        <f t="shared" si="0"/>
        <v>-16.72867422136294</v>
      </c>
      <c r="E25" s="12">
        <f t="shared" si="1"/>
        <v>0.68634977134938779</v>
      </c>
      <c r="F25" s="11">
        <v>1484564.67295</v>
      </c>
      <c r="G25" s="11">
        <v>1167866.9366599999</v>
      </c>
      <c r="H25" s="12">
        <f t="shared" si="2"/>
        <v>-21.332700559328647</v>
      </c>
      <c r="I25" s="12">
        <f t="shared" si="3"/>
        <v>0.70277488953833911</v>
      </c>
      <c r="J25" s="11">
        <v>2007889.54684</v>
      </c>
      <c r="K25" s="11">
        <v>1541821.3585900001</v>
      </c>
      <c r="L25" s="12">
        <f t="shared" si="4"/>
        <v>-23.211843947466839</v>
      </c>
      <c r="M25" s="12">
        <f t="shared" si="5"/>
        <v>0.68467161591261816</v>
      </c>
    </row>
    <row r="26" spans="1:13" ht="14.25" x14ac:dyDescent="0.2">
      <c r="A26" s="10" t="s">
        <v>32</v>
      </c>
      <c r="B26" s="11">
        <v>255924.69454999999</v>
      </c>
      <c r="C26" s="11">
        <v>250456.41631999999</v>
      </c>
      <c r="D26" s="12">
        <f t="shared" si="0"/>
        <v>-2.1366747119167351</v>
      </c>
      <c r="E26" s="12">
        <f t="shared" si="1"/>
        <v>1.2987790260059429</v>
      </c>
      <c r="F26" s="11">
        <v>1954800.1403999999</v>
      </c>
      <c r="G26" s="11">
        <v>2086181.77513</v>
      </c>
      <c r="H26" s="12">
        <f t="shared" si="2"/>
        <v>6.7209753066170812</v>
      </c>
      <c r="I26" s="12">
        <f t="shared" si="3"/>
        <v>1.2553794619503911</v>
      </c>
      <c r="J26" s="11">
        <v>2728168.72908</v>
      </c>
      <c r="K26" s="11">
        <v>2883091.0958099999</v>
      </c>
      <c r="L26" s="12">
        <f t="shared" si="4"/>
        <v>5.6786211599985315</v>
      </c>
      <c r="M26" s="12">
        <f t="shared" si="5"/>
        <v>1.2802849230190423</v>
      </c>
    </row>
    <row r="27" spans="1:13" ht="15.75" x14ac:dyDescent="0.25">
      <c r="A27" s="8" t="s">
        <v>6</v>
      </c>
      <c r="B27" s="7">
        <f>B28</f>
        <v>2774831.17821</v>
      </c>
      <c r="C27" s="7">
        <f>C28</f>
        <v>2216034.55804</v>
      </c>
      <c r="D27" s="9">
        <f t="shared" si="0"/>
        <v>-20.138040272794935</v>
      </c>
      <c r="E27" s="9">
        <f t="shared" si="1"/>
        <v>11.491577046320895</v>
      </c>
      <c r="F27" s="7">
        <f>F28</f>
        <v>22261350.987009998</v>
      </c>
      <c r="G27" s="7">
        <f>G28</f>
        <v>23187332.228300001</v>
      </c>
      <c r="H27" s="9">
        <f t="shared" si="2"/>
        <v>4.159591400496466</v>
      </c>
      <c r="I27" s="9">
        <f t="shared" si="3"/>
        <v>13.95319478093624</v>
      </c>
      <c r="J27" s="7">
        <f>J28</f>
        <v>30170193.706909999</v>
      </c>
      <c r="K27" s="7">
        <f>K28</f>
        <v>31419674.46514</v>
      </c>
      <c r="L27" s="9">
        <f t="shared" si="4"/>
        <v>4.14144095450016</v>
      </c>
      <c r="M27" s="9">
        <f t="shared" si="5"/>
        <v>13.952433054351223</v>
      </c>
    </row>
    <row r="28" spans="1:13" ht="14.25" x14ac:dyDescent="0.2">
      <c r="A28" s="10" t="s">
        <v>33</v>
      </c>
      <c r="B28" s="11">
        <v>2774831.17821</v>
      </c>
      <c r="C28" s="11">
        <v>2216034.55804</v>
      </c>
      <c r="D28" s="12">
        <f t="shared" si="0"/>
        <v>-20.138040272794935</v>
      </c>
      <c r="E28" s="12">
        <f t="shared" si="1"/>
        <v>11.491577046320895</v>
      </c>
      <c r="F28" s="11">
        <v>22261350.987009998</v>
      </c>
      <c r="G28" s="11">
        <v>23187332.228300001</v>
      </c>
      <c r="H28" s="12">
        <f t="shared" si="2"/>
        <v>4.159591400496466</v>
      </c>
      <c r="I28" s="12">
        <f t="shared" si="3"/>
        <v>13.95319478093624</v>
      </c>
      <c r="J28" s="11">
        <v>30170193.706909999</v>
      </c>
      <c r="K28" s="11">
        <v>31419674.46514</v>
      </c>
      <c r="L28" s="12">
        <f t="shared" si="4"/>
        <v>4.14144095450016</v>
      </c>
      <c r="M28" s="12">
        <f t="shared" si="5"/>
        <v>13.952433054351223</v>
      </c>
    </row>
    <row r="29" spans="1:13" ht="15.75" x14ac:dyDescent="0.25">
      <c r="A29" s="8" t="s">
        <v>7</v>
      </c>
      <c r="B29" s="7">
        <f>B30+B31+B32+B33+B34+B35+B36+B37+B38+B39+B40</f>
        <v>11568683.928649999</v>
      </c>
      <c r="C29" s="7">
        <f>C30+C31+C32+C33+C34+C35+C36+C37+C38+C39+C40</f>
        <v>12394773.64319</v>
      </c>
      <c r="D29" s="9">
        <f t="shared" si="0"/>
        <v>7.1407406376984586</v>
      </c>
      <c r="E29" s="9">
        <f t="shared" si="1"/>
        <v>64.274943626512894</v>
      </c>
      <c r="F29" s="7">
        <f>F30+F31+F32+F33+F34+F35+F36+F37+F38+F39+F40</f>
        <v>100151157.33570999</v>
      </c>
      <c r="G29" s="7">
        <f>G30+G31+G32+G33+G34+G35+G36+G37+G38+G39+G40</f>
        <v>102145171.09852998</v>
      </c>
      <c r="H29" s="9">
        <f t="shared" si="2"/>
        <v>1.9910042138963913</v>
      </c>
      <c r="I29" s="9">
        <f t="shared" si="3"/>
        <v>61.466815338520775</v>
      </c>
      <c r="J29" s="7">
        <f>J30+J31+J32+J33+J34+J35+J36+J37+J38+J39+J40</f>
        <v>135023978.30968001</v>
      </c>
      <c r="K29" s="7">
        <f>K30+K31+K32+K33+K34+K35+K36+K37+K38+K39+K40</f>
        <v>137984047.25497001</v>
      </c>
      <c r="L29" s="9">
        <f t="shared" si="4"/>
        <v>2.192254281310706</v>
      </c>
      <c r="M29" s="9">
        <f t="shared" si="5"/>
        <v>61.274128859273226</v>
      </c>
    </row>
    <row r="30" spans="1:13" ht="14.25" x14ac:dyDescent="0.2">
      <c r="A30" s="10" t="s">
        <v>34</v>
      </c>
      <c r="B30" s="11">
        <v>1669000.2401999999</v>
      </c>
      <c r="C30" s="11">
        <v>1586255.5103500001</v>
      </c>
      <c r="D30" s="12">
        <f t="shared" si="0"/>
        <v>-4.9577422373578743</v>
      </c>
      <c r="E30" s="12">
        <f t="shared" si="1"/>
        <v>8.2257640550789031</v>
      </c>
      <c r="F30" s="11">
        <v>14871711.827959999</v>
      </c>
      <c r="G30" s="11">
        <v>13609306.043780001</v>
      </c>
      <c r="H30" s="12">
        <f t="shared" si="2"/>
        <v>-8.4886380181639574</v>
      </c>
      <c r="I30" s="12">
        <f t="shared" si="3"/>
        <v>8.1895276348553576</v>
      </c>
      <c r="J30" s="11">
        <v>19907692.236650001</v>
      </c>
      <c r="K30" s="11">
        <v>17980814.792959999</v>
      </c>
      <c r="L30" s="12">
        <f t="shared" si="4"/>
        <v>-9.6790598366928062</v>
      </c>
      <c r="M30" s="12">
        <f t="shared" si="5"/>
        <v>7.9846821754887554</v>
      </c>
    </row>
    <row r="31" spans="1:13" ht="14.25" x14ac:dyDescent="0.2">
      <c r="A31" s="10" t="s">
        <v>35</v>
      </c>
      <c r="B31" s="11">
        <v>2818492.0548800002</v>
      </c>
      <c r="C31" s="11">
        <v>3406664.9405499999</v>
      </c>
      <c r="D31" s="12">
        <f t="shared" si="0"/>
        <v>20.868353510226296</v>
      </c>
      <c r="E31" s="12">
        <f t="shared" si="1"/>
        <v>17.665768114173915</v>
      </c>
      <c r="F31" s="11">
        <v>25574639.043779999</v>
      </c>
      <c r="G31" s="11">
        <v>26933805.841770001</v>
      </c>
      <c r="H31" s="12">
        <f t="shared" si="2"/>
        <v>5.3145101898146407</v>
      </c>
      <c r="I31" s="12">
        <f t="shared" si="3"/>
        <v>16.207670438406797</v>
      </c>
      <c r="J31" s="11">
        <v>34235765.816880003</v>
      </c>
      <c r="K31" s="11">
        <v>36349588.2553</v>
      </c>
      <c r="L31" s="12">
        <f t="shared" si="4"/>
        <v>6.174310368070616</v>
      </c>
      <c r="M31" s="12">
        <f t="shared" si="5"/>
        <v>16.141643900480336</v>
      </c>
    </row>
    <row r="32" spans="1:13" ht="14.25" x14ac:dyDescent="0.2">
      <c r="A32" s="10" t="s">
        <v>36</v>
      </c>
      <c r="B32" s="11">
        <v>179322.18877000001</v>
      </c>
      <c r="C32" s="11">
        <v>234436.51681999999</v>
      </c>
      <c r="D32" s="12">
        <f t="shared" si="0"/>
        <v>30.734806678436229</v>
      </c>
      <c r="E32" s="12">
        <f t="shared" si="1"/>
        <v>1.2157054526671807</v>
      </c>
      <c r="F32" s="11">
        <v>1361484.21633</v>
      </c>
      <c r="G32" s="11">
        <v>1365476.54057</v>
      </c>
      <c r="H32" s="12">
        <f t="shared" si="2"/>
        <v>0.2932332370889798</v>
      </c>
      <c r="I32" s="12">
        <f t="shared" si="3"/>
        <v>0.82168832325257379</v>
      </c>
      <c r="J32" s="11">
        <v>1815451.0054500001</v>
      </c>
      <c r="K32" s="11">
        <v>1943901.20419</v>
      </c>
      <c r="L32" s="12">
        <f t="shared" si="4"/>
        <v>7.0753877881799765</v>
      </c>
      <c r="M32" s="12">
        <f t="shared" si="5"/>
        <v>0.86322191039329887</v>
      </c>
    </row>
    <row r="33" spans="1:13" ht="14.25" x14ac:dyDescent="0.2">
      <c r="A33" s="10" t="s">
        <v>37</v>
      </c>
      <c r="B33" s="11">
        <v>1396039.1788999999</v>
      </c>
      <c r="C33" s="11">
        <v>1482897.09561</v>
      </c>
      <c r="D33" s="12">
        <f t="shared" si="0"/>
        <v>6.2217391906177841</v>
      </c>
      <c r="E33" s="12">
        <f t="shared" si="1"/>
        <v>7.6897836110641578</v>
      </c>
      <c r="F33" s="11">
        <v>11976365.404920001</v>
      </c>
      <c r="G33" s="11">
        <v>12206147.989290001</v>
      </c>
      <c r="H33" s="12">
        <f t="shared" si="2"/>
        <v>1.9186337139947611</v>
      </c>
      <c r="I33" s="12">
        <f t="shared" si="3"/>
        <v>7.3451641069613203</v>
      </c>
      <c r="J33" s="11">
        <v>16193594.287660001</v>
      </c>
      <c r="K33" s="11">
        <v>16431144.591399999</v>
      </c>
      <c r="L33" s="12">
        <f t="shared" si="4"/>
        <v>1.4669399487241623</v>
      </c>
      <c r="M33" s="12">
        <f t="shared" si="5"/>
        <v>7.296525149305114</v>
      </c>
    </row>
    <row r="34" spans="1:13" ht="14.25" x14ac:dyDescent="0.2">
      <c r="A34" s="10" t="s">
        <v>38</v>
      </c>
      <c r="B34" s="11">
        <v>1005442.10755</v>
      </c>
      <c r="C34" s="11">
        <v>929547.90549999999</v>
      </c>
      <c r="D34" s="12">
        <f t="shared" si="0"/>
        <v>-7.5483413197140043</v>
      </c>
      <c r="E34" s="12">
        <f t="shared" si="1"/>
        <v>4.8203090225033627</v>
      </c>
      <c r="F34" s="11">
        <v>8327174.4896299997</v>
      </c>
      <c r="G34" s="11">
        <v>8289540.5757299997</v>
      </c>
      <c r="H34" s="12">
        <f t="shared" si="2"/>
        <v>-0.45194097886223378</v>
      </c>
      <c r="I34" s="12">
        <f t="shared" si="3"/>
        <v>4.9883088385849694</v>
      </c>
      <c r="J34" s="11">
        <v>11212276.38064</v>
      </c>
      <c r="K34" s="11">
        <v>11291128.851600001</v>
      </c>
      <c r="L34" s="12">
        <f t="shared" si="4"/>
        <v>0.70326906225887742</v>
      </c>
      <c r="M34" s="12">
        <f t="shared" si="5"/>
        <v>5.0140150110336501</v>
      </c>
    </row>
    <row r="35" spans="1:13" ht="14.25" x14ac:dyDescent="0.2">
      <c r="A35" s="10" t="s">
        <v>39</v>
      </c>
      <c r="B35" s="11">
        <v>1015934.9633300001</v>
      </c>
      <c r="C35" s="11">
        <v>1044954.39995</v>
      </c>
      <c r="D35" s="12">
        <f t="shared" si="0"/>
        <v>2.8564266087349655</v>
      </c>
      <c r="E35" s="12">
        <f t="shared" si="1"/>
        <v>5.4187665771504152</v>
      </c>
      <c r="F35" s="11">
        <v>9571463.8555800002</v>
      </c>
      <c r="G35" s="11">
        <v>9287703.5243999995</v>
      </c>
      <c r="H35" s="12">
        <f t="shared" si="2"/>
        <v>-2.9646492476129787</v>
      </c>
      <c r="I35" s="12">
        <f t="shared" si="3"/>
        <v>5.5889627606824703</v>
      </c>
      <c r="J35" s="11">
        <v>12842966.843699999</v>
      </c>
      <c r="K35" s="11">
        <v>12181496.563449999</v>
      </c>
      <c r="L35" s="12">
        <f t="shared" si="4"/>
        <v>-5.150447620866343</v>
      </c>
      <c r="M35" s="12">
        <f t="shared" si="5"/>
        <v>5.4093977164504752</v>
      </c>
    </row>
    <row r="36" spans="1:13" ht="14.25" x14ac:dyDescent="0.2">
      <c r="A36" s="10" t="s">
        <v>40</v>
      </c>
      <c r="B36" s="11">
        <v>1372057.1095700001</v>
      </c>
      <c r="C36" s="11">
        <v>1474316.2217900001</v>
      </c>
      <c r="D36" s="12">
        <f t="shared" si="0"/>
        <v>7.4529778320997009</v>
      </c>
      <c r="E36" s="12">
        <f t="shared" si="1"/>
        <v>7.6452862126506131</v>
      </c>
      <c r="F36" s="11">
        <v>11033936.301899999</v>
      </c>
      <c r="G36" s="11">
        <v>12210199.205940001</v>
      </c>
      <c r="H36" s="12">
        <f t="shared" si="2"/>
        <v>10.660410499537265</v>
      </c>
      <c r="I36" s="12">
        <f t="shared" si="3"/>
        <v>7.3476019646010293</v>
      </c>
      <c r="J36" s="11">
        <v>15075440.00639</v>
      </c>
      <c r="K36" s="11">
        <v>16035458.764140001</v>
      </c>
      <c r="L36" s="12">
        <f t="shared" si="4"/>
        <v>6.3680977626064603</v>
      </c>
      <c r="M36" s="12">
        <f t="shared" si="5"/>
        <v>7.1208142258349802</v>
      </c>
    </row>
    <row r="37" spans="1:13" ht="14.25" x14ac:dyDescent="0.2">
      <c r="A37" s="13" t="s">
        <v>41</v>
      </c>
      <c r="B37" s="11">
        <v>382586.31968999997</v>
      </c>
      <c r="C37" s="11">
        <v>377177.12450999999</v>
      </c>
      <c r="D37" s="12">
        <f t="shared" si="0"/>
        <v>-1.4138496076866822</v>
      </c>
      <c r="E37" s="12">
        <f t="shared" si="1"/>
        <v>1.9559081200656068</v>
      </c>
      <c r="F37" s="11">
        <v>3537820.75238</v>
      </c>
      <c r="G37" s="11">
        <v>3264352.2050800002</v>
      </c>
      <c r="H37" s="12">
        <f t="shared" si="2"/>
        <v>-7.7298587588426892</v>
      </c>
      <c r="I37" s="12">
        <f t="shared" si="3"/>
        <v>1.964354575274025</v>
      </c>
      <c r="J37" s="11">
        <v>4807901.29959</v>
      </c>
      <c r="K37" s="11">
        <v>4325377.2515099999</v>
      </c>
      <c r="L37" s="12">
        <f t="shared" si="4"/>
        <v>-10.036063929206449</v>
      </c>
      <c r="M37" s="12">
        <f t="shared" si="5"/>
        <v>1.9207562638328586</v>
      </c>
    </row>
    <row r="38" spans="1:13" ht="14.25" x14ac:dyDescent="0.2">
      <c r="A38" s="10" t="s">
        <v>42</v>
      </c>
      <c r="B38" s="11">
        <v>694813.91943999997</v>
      </c>
      <c r="C38" s="11">
        <v>673526.17932999996</v>
      </c>
      <c r="D38" s="12">
        <f t="shared" si="0"/>
        <v>-3.0638044970597766</v>
      </c>
      <c r="E38" s="12">
        <f t="shared" si="1"/>
        <v>3.4926702539018488</v>
      </c>
      <c r="F38" s="11">
        <v>4709110.2125599999</v>
      </c>
      <c r="G38" s="11">
        <v>5388373.7939200001</v>
      </c>
      <c r="H38" s="12">
        <f t="shared" si="2"/>
        <v>14.424457077863423</v>
      </c>
      <c r="I38" s="12">
        <f t="shared" si="3"/>
        <v>3.2425045002501527</v>
      </c>
      <c r="J38" s="11">
        <v>6394000.1839399999</v>
      </c>
      <c r="K38" s="11">
        <v>8331058.9138700003</v>
      </c>
      <c r="L38" s="12">
        <f t="shared" si="4"/>
        <v>30.294943293798589</v>
      </c>
      <c r="M38" s="12">
        <f t="shared" si="5"/>
        <v>3.6995463430594544</v>
      </c>
    </row>
    <row r="39" spans="1:13" ht="14.25" x14ac:dyDescent="0.2">
      <c r="A39" s="10" t="s">
        <v>43</v>
      </c>
      <c r="B39" s="11">
        <v>430282.38802000001</v>
      </c>
      <c r="C39" s="11">
        <v>566800.70478999999</v>
      </c>
      <c r="D39" s="12">
        <f>(C39-B39)/B39*100</f>
        <v>31.72760972118953</v>
      </c>
      <c r="E39" s="12">
        <f t="shared" si="1"/>
        <v>2.9392294201242777</v>
      </c>
      <c r="F39" s="11">
        <v>3834681.8047600002</v>
      </c>
      <c r="G39" s="11">
        <v>4304303.9056399995</v>
      </c>
      <c r="H39" s="12">
        <f t="shared" si="2"/>
        <v>12.246703241376018</v>
      </c>
      <c r="I39" s="12">
        <f t="shared" si="3"/>
        <v>2.5901552710077667</v>
      </c>
      <c r="J39" s="11">
        <v>5449868.5407699998</v>
      </c>
      <c r="K39" s="11">
        <v>6014862.1435799999</v>
      </c>
      <c r="L39" s="12">
        <f t="shared" si="4"/>
        <v>10.367105161956317</v>
      </c>
      <c r="M39" s="12">
        <f t="shared" si="5"/>
        <v>2.6710003466955881</v>
      </c>
    </row>
    <row r="40" spans="1:13" ht="14.25" x14ac:dyDescent="0.2">
      <c r="A40" s="10" t="s">
        <v>44</v>
      </c>
      <c r="B40" s="11">
        <v>604713.45830000006</v>
      </c>
      <c r="C40" s="11">
        <v>618197.04399000003</v>
      </c>
      <c r="D40" s="12">
        <f>(C40-B40)/B40*100</f>
        <v>2.22974790868814</v>
      </c>
      <c r="E40" s="12">
        <f t="shared" si="1"/>
        <v>3.2057527871326106</v>
      </c>
      <c r="F40" s="11">
        <v>5352769.4259099998</v>
      </c>
      <c r="G40" s="11">
        <v>5285961.4724099999</v>
      </c>
      <c r="H40" s="12">
        <f t="shared" si="2"/>
        <v>-1.2481007154281096</v>
      </c>
      <c r="I40" s="12">
        <f t="shared" si="3"/>
        <v>3.1808769246443291</v>
      </c>
      <c r="J40" s="11">
        <v>7089021.7080100002</v>
      </c>
      <c r="K40" s="11">
        <v>7099215.9229699997</v>
      </c>
      <c r="L40" s="12">
        <f t="shared" si="4"/>
        <v>0.14380284586349817</v>
      </c>
      <c r="M40" s="12">
        <f t="shared" si="5"/>
        <v>3.1525258166987125</v>
      </c>
    </row>
    <row r="41" spans="1:13" ht="15.75" x14ac:dyDescent="0.25">
      <c r="A41" s="8" t="s">
        <v>8</v>
      </c>
      <c r="B41" s="7">
        <f>B42</f>
        <v>487012.36570000002</v>
      </c>
      <c r="C41" s="7">
        <f>C42</f>
        <v>491697.44819000002</v>
      </c>
      <c r="D41" s="9">
        <f t="shared" si="0"/>
        <v>0.96200483190318309</v>
      </c>
      <c r="E41" s="9">
        <f t="shared" si="1"/>
        <v>2.5497703042827595</v>
      </c>
      <c r="F41" s="7">
        <f>F42</f>
        <v>4258134.0158200003</v>
      </c>
      <c r="G41" s="7">
        <f>G42</f>
        <v>4424102.7165099997</v>
      </c>
      <c r="H41" s="9">
        <f t="shared" si="2"/>
        <v>3.8976861712991049</v>
      </c>
      <c r="I41" s="9">
        <f t="shared" si="3"/>
        <v>2.6622453297577553</v>
      </c>
      <c r="J41" s="7">
        <f>J42</f>
        <v>5738857.4752799999</v>
      </c>
      <c r="K41" s="7">
        <f>K42</f>
        <v>5910334.0106600001</v>
      </c>
      <c r="L41" s="9">
        <f t="shared" si="4"/>
        <v>2.9879908347372552</v>
      </c>
      <c r="M41" s="9">
        <f t="shared" si="5"/>
        <v>2.6245828773331752</v>
      </c>
    </row>
    <row r="42" spans="1:13" ht="14.25" x14ac:dyDescent="0.2">
      <c r="A42" s="10" t="s">
        <v>45</v>
      </c>
      <c r="B42" s="11">
        <v>487012.36570000002</v>
      </c>
      <c r="C42" s="11">
        <v>491697.44819000002</v>
      </c>
      <c r="D42" s="12">
        <f t="shared" si="0"/>
        <v>0.96200483190318309</v>
      </c>
      <c r="E42" s="12">
        <f t="shared" si="1"/>
        <v>2.5497703042827595</v>
      </c>
      <c r="F42" s="11">
        <v>4258134.0158200003</v>
      </c>
      <c r="G42" s="11">
        <v>4424102.7165099997</v>
      </c>
      <c r="H42" s="12">
        <f t="shared" si="2"/>
        <v>3.8976861712991049</v>
      </c>
      <c r="I42" s="12">
        <f t="shared" si="3"/>
        <v>2.6622453297577553</v>
      </c>
      <c r="J42" s="11">
        <v>5738857.4752799999</v>
      </c>
      <c r="K42" s="11">
        <v>5910334.0106600001</v>
      </c>
      <c r="L42" s="12">
        <f t="shared" si="4"/>
        <v>2.9879908347372552</v>
      </c>
      <c r="M42" s="12">
        <f t="shared" si="5"/>
        <v>2.6245828773331752</v>
      </c>
    </row>
    <row r="43" spans="1:13" ht="15.75" x14ac:dyDescent="0.25">
      <c r="A43" s="8" t="s">
        <v>9</v>
      </c>
      <c r="B43" s="7">
        <f>B8+B22+B41</f>
        <v>19141117.51969</v>
      </c>
      <c r="C43" s="7">
        <f>C8+C22+C41</f>
        <v>19283989.909369998</v>
      </c>
      <c r="D43" s="9">
        <f t="shared" si="0"/>
        <v>0.7464161354896276</v>
      </c>
      <c r="E43" s="9">
        <f t="shared" si="1"/>
        <v>100</v>
      </c>
      <c r="F43" s="14">
        <f>F8+F22+F41</f>
        <v>162457291.23440999</v>
      </c>
      <c r="G43" s="14">
        <f>G8+G22+G41</f>
        <v>166179377.49983996</v>
      </c>
      <c r="H43" s="15">
        <f t="shared" si="2"/>
        <v>2.2911167834624098</v>
      </c>
      <c r="I43" s="15">
        <f t="shared" si="3"/>
        <v>100</v>
      </c>
      <c r="J43" s="14">
        <f>J8+J22+J41</f>
        <v>220252843.88299</v>
      </c>
      <c r="K43" s="14">
        <f>K8+K22+K41</f>
        <v>225191365.13858002</v>
      </c>
      <c r="L43" s="15">
        <f t="shared" si="4"/>
        <v>2.2422054437642704</v>
      </c>
      <c r="M43" s="15">
        <f t="shared" si="5"/>
        <v>100</v>
      </c>
    </row>
    <row r="44" spans="1:13" ht="30" x14ac:dyDescent="0.2">
      <c r="A44" s="20" t="s">
        <v>46</v>
      </c>
      <c r="B44" s="21">
        <f>B45-B43</f>
        <v>3270268.323309999</v>
      </c>
      <c r="C44" s="21">
        <f>C45-C43</f>
        <v>2723404.5996300019</v>
      </c>
      <c r="D44" s="22">
        <f t="shared" si="0"/>
        <v>-16.722289109490852</v>
      </c>
      <c r="E44" s="22">
        <f t="shared" ref="E44" si="6">C44/C$45*100</f>
        <v>12.374952421179419</v>
      </c>
      <c r="F44" s="21">
        <f>F45-F43</f>
        <v>24406816.377590001</v>
      </c>
      <c r="G44" s="21">
        <f>G45-G43</f>
        <v>26629071.060160041</v>
      </c>
      <c r="H44" s="23">
        <f t="shared" si="2"/>
        <v>9.1050575715826803</v>
      </c>
      <c r="I44" s="22">
        <f t="shared" ref="I44" si="7">G44/G$45*100</f>
        <v>13.811153639293639</v>
      </c>
      <c r="J44" s="21">
        <f>J45-J43</f>
        <v>32681836.098010004</v>
      </c>
      <c r="K44" s="21">
        <f>K45-K43</f>
        <v>36380404.820419967</v>
      </c>
      <c r="L44" s="23">
        <f t="shared" si="4"/>
        <v>11.31689392027509</v>
      </c>
      <c r="M44" s="22">
        <f t="shared" ref="M44" si="8">K44/K$45*100</f>
        <v>13.908383472009387</v>
      </c>
    </row>
    <row r="45" spans="1:13" ht="20.25" x14ac:dyDescent="0.2">
      <c r="A45" s="24" t="s">
        <v>47</v>
      </c>
      <c r="B45" s="25">
        <v>22411385.842999998</v>
      </c>
      <c r="C45" s="25">
        <v>22007394.509</v>
      </c>
      <c r="D45" s="26">
        <f t="shared" si="0"/>
        <v>-1.8026164773125</v>
      </c>
      <c r="E45" s="27">
        <f>C45/C$45*100</f>
        <v>100</v>
      </c>
      <c r="F45" s="25">
        <v>186864107.61199999</v>
      </c>
      <c r="G45" s="25">
        <v>192808448.56</v>
      </c>
      <c r="H45" s="26">
        <f t="shared" si="2"/>
        <v>3.1811036501149257</v>
      </c>
      <c r="I45" s="27">
        <f>G45/G$45*100</f>
        <v>100</v>
      </c>
      <c r="J45" s="25">
        <v>252934679.98100001</v>
      </c>
      <c r="K45" s="25">
        <v>261571769.95899999</v>
      </c>
      <c r="L45" s="26">
        <f t="shared" si="4"/>
        <v>3.4147511834473581</v>
      </c>
      <c r="M45" s="27">
        <f>K45/K$45*100</f>
        <v>100</v>
      </c>
    </row>
    <row r="46" spans="1:13" ht="15" x14ac:dyDescent="0.2">
      <c r="C46" s="17"/>
    </row>
    <row r="47" spans="1:13" ht="15" x14ac:dyDescent="0.2">
      <c r="C47" s="18"/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Döndü ALAGÖZ</cp:lastModifiedBy>
  <cp:lastPrinted>2016-02-26T09:44:09Z</cp:lastPrinted>
  <dcterms:created xsi:type="dcterms:W3CDTF">2013-08-01T04:41:02Z</dcterms:created>
  <dcterms:modified xsi:type="dcterms:W3CDTF">2024-10-02T09:11:33Z</dcterms:modified>
</cp:coreProperties>
</file>