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İHRACAT RAKAMLARI\2024\10_EKİM\"/>
    </mc:Choice>
  </mc:AlternateContent>
  <xr:revisionPtr revIDLastSave="0" documentId="13_ncr:1_{9D94396A-0CA9-44DE-8518-A78EF1D84ADD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2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5" i="1"/>
  <c r="I43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2" i="1"/>
  <c r="E45" i="1"/>
  <c r="K29" i="1"/>
  <c r="M29" i="1" s="1"/>
  <c r="J29" i="1"/>
  <c r="G29" i="1"/>
  <c r="F29" i="1"/>
  <c r="C29" i="1"/>
  <c r="B29" i="1"/>
  <c r="L45" i="1" l="1"/>
  <c r="H45" i="1"/>
  <c r="D45" i="1"/>
  <c r="G44" i="1"/>
  <c r="I44" i="1" s="1"/>
  <c r="K41" i="1" l="1"/>
  <c r="M41" i="1" s="1"/>
  <c r="J41" i="1"/>
  <c r="G41" i="1"/>
  <c r="I41" i="1" s="1"/>
  <c r="F41" i="1"/>
  <c r="C41" i="1"/>
  <c r="B41" i="1"/>
  <c r="K27" i="1"/>
  <c r="M27" i="1" s="1"/>
  <c r="J27" i="1"/>
  <c r="G27" i="1"/>
  <c r="I27" i="1" s="1"/>
  <c r="F27" i="1"/>
  <c r="C27" i="1"/>
  <c r="E27" i="1" s="1"/>
  <c r="B27" i="1"/>
  <c r="K23" i="1"/>
  <c r="M23" i="1" s="1"/>
  <c r="J23" i="1"/>
  <c r="L23" i="1" s="1"/>
  <c r="G23" i="1"/>
  <c r="I23" i="1" s="1"/>
  <c r="F23" i="1"/>
  <c r="C23" i="1"/>
  <c r="B23" i="1"/>
  <c r="K20" i="1"/>
  <c r="J20" i="1"/>
  <c r="G20" i="1"/>
  <c r="I20" i="1" s="1"/>
  <c r="F20" i="1"/>
  <c r="C20" i="1"/>
  <c r="B20" i="1"/>
  <c r="K18" i="1"/>
  <c r="M18" i="1" s="1"/>
  <c r="J18" i="1"/>
  <c r="G18" i="1"/>
  <c r="I18" i="1" s="1"/>
  <c r="F18" i="1"/>
  <c r="C18" i="1"/>
  <c r="B18" i="1"/>
  <c r="K9" i="1"/>
  <c r="J9" i="1"/>
  <c r="G9" i="1"/>
  <c r="F9" i="1"/>
  <c r="C9" i="1"/>
  <c r="B9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18" i="1" l="1"/>
  <c r="E41" i="1"/>
  <c r="E9" i="1"/>
  <c r="E20" i="1"/>
  <c r="I9" i="1"/>
  <c r="M9" i="1"/>
  <c r="M20" i="1"/>
  <c r="E18" i="1"/>
  <c r="E23" i="1"/>
  <c r="H41" i="1"/>
  <c r="L9" i="1"/>
  <c r="H18" i="1"/>
  <c r="H20" i="1"/>
  <c r="G22" i="1"/>
  <c r="L29" i="1"/>
  <c r="K22" i="1"/>
  <c r="J22" i="1"/>
  <c r="H23" i="1"/>
  <c r="F8" i="1"/>
  <c r="D9" i="1"/>
  <c r="H9" i="1"/>
  <c r="D20" i="1"/>
  <c r="D18" i="1"/>
  <c r="H27" i="1"/>
  <c r="J8" i="1"/>
  <c r="B8" i="1"/>
  <c r="K8" i="1"/>
  <c r="M8" i="1" s="1"/>
  <c r="D41" i="1"/>
  <c r="C8" i="1"/>
  <c r="E8" i="1" s="1"/>
  <c r="D27" i="1"/>
  <c r="D29" i="1"/>
  <c r="G8" i="1"/>
  <c r="I8" i="1" s="1"/>
  <c r="D23" i="1"/>
  <c r="B22" i="1"/>
  <c r="F22" i="1"/>
  <c r="H29" i="1"/>
  <c r="L27" i="1"/>
  <c r="L20" i="1"/>
  <c r="C22" i="1"/>
  <c r="E22" i="1" s="1"/>
  <c r="M22" i="1" l="1"/>
  <c r="I22" i="1"/>
  <c r="J43" i="1"/>
  <c r="K43" i="1"/>
  <c r="M43" i="1" s="1"/>
  <c r="L22" i="1"/>
  <c r="L8" i="1"/>
  <c r="D8" i="1"/>
  <c r="H8" i="1"/>
  <c r="F43" i="1"/>
  <c r="F44" i="1" s="1"/>
  <c r="H44" i="1" s="1"/>
  <c r="H22" i="1"/>
  <c r="D22" i="1"/>
  <c r="B43" i="1"/>
  <c r="B44" i="1" s="1"/>
  <c r="C43" i="1"/>
  <c r="C44" i="1" l="1"/>
  <c r="E44" i="1" s="1"/>
  <c r="E43" i="1"/>
  <c r="D44" i="1"/>
  <c r="K44" i="1"/>
  <c r="M44" i="1" s="1"/>
  <c r="J44" i="1"/>
  <c r="L43" i="1"/>
  <c r="H43" i="1"/>
  <c r="D43" i="1"/>
  <c r="L44" i="1" l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<sst xmlns="http://schemas.openxmlformats.org/spreadsheetml/2006/main" count="52" uniqueCount="48">
  <si>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</si>
  <si>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</si>
  <si>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</si>
  <si>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</si>
  <si>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</si>
  <si>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</si>
  <si>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</si>
  <si>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</si>
  <si>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</si>
  <si>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</si>
  <si>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</si>
  <si>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</si>
  <si>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('24/'23)</t>
  </si>
  <si>
    <t xml:space="preserve"> Pay(24)  (%)</t>
  </si>
  <si>
    <t>1 - 31 EKIM İHRACAT RAKAMLARI</t>
  </si>
  <si>
    <t xml:space="preserve">SEKTÖREL BAZDA İHRACAT RAKAMLARI -1.000 $ </t>
  </si>
  <si>
    <t>1 - 31 EKIM</t>
  </si>
  <si>
    <t>1 OCAK  -  31 EKIM</t>
  </si>
  <si>
    <t>2022 - 2023</t>
  </si>
  <si>
    <t>2023 - 2024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</si>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</sst>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51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rgb="FF1F497D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9" fillId="0" borderId="0"/>
  </cellStyleXfs>
  <cellXfs count="33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50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3445192</xdr:colOff>
      <xdr:row>3</xdr:row>
      <xdr:rowOff>122872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27" sqref="B27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16"/>
      <c r="L1" s="16"/>
      <c r="M1" s="16"/>
    </row>
    <row r="5" spans="1:13" ht="26.25" x14ac:dyDescent="0.2">
      <c r="A5" s="29" t="s">
        <v>15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18" x14ac:dyDescent="0.2">
      <c r="A6" s="2"/>
      <c r="B6" s="28" t="s">
        <v>16</v>
      </c>
      <c r="C6" s="28"/>
      <c r="D6" s="28"/>
      <c r="E6" s="28"/>
      <c r="F6" s="28" t="s">
        <v>17</v>
      </c>
      <c r="G6" s="28"/>
      <c r="H6" s="28"/>
      <c r="I6" s="28"/>
      <c r="J6" s="28" t="s">
        <v>10</v>
      </c>
      <c r="K6" s="28"/>
      <c r="L6" s="28"/>
      <c r="M6" s="28"/>
    </row>
    <row r="7" spans="1:13" ht="30" x14ac:dyDescent="0.25">
      <c r="A7" s="3" t="s">
        <v>0</v>
      </c>
      <c r="B7" s="4">
        <v>2023</v>
      </c>
      <c r="C7" s="5">
        <v>2024</v>
      </c>
      <c r="D7" s="6" t="s">
        <v>12</v>
      </c>
      <c r="E7" s="6" t="s">
        <v>13</v>
      </c>
      <c r="F7" s="4">
        <v>2023</v>
      </c>
      <c r="G7" s="5">
        <v>2024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9" t="s">
        <v>1</v>
      </c>
      <c r="B8" s="7">
        <f>B9+B18+B20</f>
        <v>3217130.1779300007</v>
      </c>
      <c r="C8" s="7">
        <f>C9+C18+C20</f>
        <v>3393917.5402899999</v>
      </c>
      <c r="D8" s="9">
        <f t="shared" ref="D8:D45" si="0">(C8-B8)/B8*100</f>
        <v>5.4951883381277895</v>
      </c>
      <c r="E8" s="9">
        <f t="shared" ref="E8:E44" si="1">C8/C$45*100</f>
        <v>14.36910335809258</v>
      </c>
      <c r="F8" s="7">
        <f>F9+F18+F20</f>
        <v>28416250.287979998</v>
      </c>
      <c r="G8" s="7">
        <f>G9+G18+G20</f>
        <v>29500151.806090001</v>
      </c>
      <c r="H8" s="9">
        <f t="shared" ref="H8:H45" si="2">(G8-F8)/F8*100</f>
        <v>3.8143720833163233</v>
      </c>
      <c r="I8" s="9">
        <f t="shared" ref="I8:I44" si="3">G8/G$45*100</f>
        <v>13.633284605402277</v>
      </c>
      <c r="J8" s="7">
        <f>J9+J18+J20</f>
        <v>35158075.286150001</v>
      </c>
      <c r="K8" s="7">
        <f>K9+K18+K20</f>
        <v>36161155.871349998</v>
      </c>
      <c r="L8" s="9">
        <f t="shared" ref="L8:L45" si="4">(K8-J8)/J8*100</f>
        <v>2.8530588692241223</v>
      </c>
      <c r="M8" s="9">
        <f t="shared" ref="M8:M44" si="5">K8/K$45*100</f>
        <v>13.783970572602438</v>
      </c>
    </row>
    <row r="9" spans="1:13" ht="15.75" x14ac:dyDescent="0.25">
      <c r="A9" s="8" t="s">
        <v>2</v>
      </c>
      <c r="B9" s="7">
        <f>B10+B11+B12+B13+B14+B15+B16+B17</f>
        <v>2249306.0010500005</v>
      </c>
      <c r="C9" s="7">
        <f>C10+C11+C12+C13+C14+C15+C16+C17</f>
        <v>2335745.7228199998</v>
      </c>
      <c r="D9" s="9">
        <f t="shared" si="0"/>
        <v>3.842950747014779</v>
      </c>
      <c r="E9" s="9">
        <f t="shared" si="1"/>
        <v>9.8890356972419013</v>
      </c>
      <c r="F9" s="7">
        <f>F10+F11+F12+F13+F14+F15+F16+F17</f>
        <v>18926370.082289997</v>
      </c>
      <c r="G9" s="7">
        <f>G10+G11+G12+G13+G14+G15+G16+G17</f>
        <v>19814364.026590001</v>
      </c>
      <c r="H9" s="9">
        <f t="shared" si="2"/>
        <v>4.6918344111369112</v>
      </c>
      <c r="I9" s="9">
        <f t="shared" si="3"/>
        <v>9.1570669135939688</v>
      </c>
      <c r="J9" s="7">
        <f>J10+J11+J12+J13+J14+J15+J16+J17</f>
        <v>23443174.344730001</v>
      </c>
      <c r="K9" s="7">
        <f>K10+K11+K12+K13+K14+K15+K16+K17</f>
        <v>24501343.381030001</v>
      </c>
      <c r="L9" s="9">
        <f t="shared" si="4"/>
        <v>4.5137617488984594</v>
      </c>
      <c r="M9" s="9">
        <f t="shared" si="5"/>
        <v>9.339463521433526</v>
      </c>
    </row>
    <row r="10" spans="1:13" ht="14.25" x14ac:dyDescent="0.2">
      <c r="A10" s="10" t="s">
        <v>20</v>
      </c>
      <c r="B10" s="11">
        <v>1185764.0266700001</v>
      </c>
      <c r="C10" s="11">
        <v>1044472.70896</v>
      </c>
      <c r="D10" s="12">
        <f t="shared" si="0"/>
        <v>-11.915635365224457</v>
      </c>
      <c r="E10" s="12">
        <f t="shared" si="1"/>
        <v>4.4220686364910291</v>
      </c>
      <c r="F10" s="11">
        <v>10043578.582699999</v>
      </c>
      <c r="G10" s="11">
        <v>9740314.5226099994</v>
      </c>
      <c r="H10" s="12">
        <f t="shared" si="2"/>
        <v>-3.0194821257471935</v>
      </c>
      <c r="I10" s="12">
        <f t="shared" si="3"/>
        <v>4.5014168369622256</v>
      </c>
      <c r="J10" s="11">
        <v>12238457.11153</v>
      </c>
      <c r="K10" s="11">
        <v>12020588.18963</v>
      </c>
      <c r="L10" s="12">
        <f t="shared" si="4"/>
        <v>-1.780199251544081</v>
      </c>
      <c r="M10" s="12">
        <f t="shared" si="5"/>
        <v>4.5820281425934022</v>
      </c>
    </row>
    <row r="11" spans="1:13" ht="14.25" x14ac:dyDescent="0.2">
      <c r="A11" s="10" t="s">
        <v>21</v>
      </c>
      <c r="B11" s="11">
        <v>311948.44621000002</v>
      </c>
      <c r="C11" s="11">
        <v>289507.87378999998</v>
      </c>
      <c r="D11" s="12">
        <f t="shared" si="0"/>
        <v>-7.1936798187779125</v>
      </c>
      <c r="E11" s="12">
        <f t="shared" si="1"/>
        <v>1.2257129149680741</v>
      </c>
      <c r="F11" s="11">
        <v>2606061.5766699999</v>
      </c>
      <c r="G11" s="11">
        <v>2692095.0448799999</v>
      </c>
      <c r="H11" s="12">
        <f t="shared" si="2"/>
        <v>3.3012830157272339</v>
      </c>
      <c r="I11" s="12">
        <f t="shared" si="3"/>
        <v>1.244132510669504</v>
      </c>
      <c r="J11" s="11">
        <v>3374868.2374100001</v>
      </c>
      <c r="K11" s="11">
        <v>3573989.0622999999</v>
      </c>
      <c r="L11" s="12">
        <f t="shared" si="4"/>
        <v>5.9001066377279541</v>
      </c>
      <c r="M11" s="12">
        <f t="shared" si="5"/>
        <v>1.3623391972538468</v>
      </c>
    </row>
    <row r="12" spans="1:13" ht="14.25" x14ac:dyDescent="0.2">
      <c r="A12" s="10" t="s">
        <v>22</v>
      </c>
      <c r="B12" s="11">
        <v>238822.49632999999</v>
      </c>
      <c r="C12" s="11">
        <v>277996.39909000002</v>
      </c>
      <c r="D12" s="12">
        <f t="shared" si="0"/>
        <v>16.4029366420617</v>
      </c>
      <c r="E12" s="12">
        <f t="shared" si="1"/>
        <v>1.1769758529137515</v>
      </c>
      <c r="F12" s="11">
        <v>1937215.8287800001</v>
      </c>
      <c r="G12" s="11">
        <v>2238497.66873</v>
      </c>
      <c r="H12" s="12">
        <f t="shared" si="2"/>
        <v>15.552311491267243</v>
      </c>
      <c r="I12" s="12">
        <f t="shared" si="3"/>
        <v>1.0345057207476966</v>
      </c>
      <c r="J12" s="11">
        <v>2405472.8490200001</v>
      </c>
      <c r="K12" s="11">
        <v>2704302.2798199998</v>
      </c>
      <c r="L12" s="12">
        <f t="shared" si="4"/>
        <v>12.422897681914977</v>
      </c>
      <c r="M12" s="12">
        <f t="shared" si="5"/>
        <v>1.0308305181691899</v>
      </c>
    </row>
    <row r="13" spans="1:13" ht="14.25" x14ac:dyDescent="0.2">
      <c r="A13" s="10" t="s">
        <v>23</v>
      </c>
      <c r="B13" s="11">
        <v>183336.02726</v>
      </c>
      <c r="C13" s="11">
        <v>238297.42997999999</v>
      </c>
      <c r="D13" s="12">
        <f t="shared" si="0"/>
        <v>29.978506429647823</v>
      </c>
      <c r="E13" s="12">
        <f t="shared" si="1"/>
        <v>1.0088991145783313</v>
      </c>
      <c r="F13" s="11">
        <v>1257504.6210099999</v>
      </c>
      <c r="G13" s="11">
        <v>1486273.3759699999</v>
      </c>
      <c r="H13" s="12">
        <f t="shared" si="2"/>
        <v>18.19227946663592</v>
      </c>
      <c r="I13" s="12">
        <f t="shared" si="3"/>
        <v>0.68687063270799942</v>
      </c>
      <c r="J13" s="11">
        <v>1570525.7705999999</v>
      </c>
      <c r="K13" s="11">
        <v>1836358.2238799999</v>
      </c>
      <c r="L13" s="12">
        <f t="shared" si="4"/>
        <v>16.926335005533979</v>
      </c>
      <c r="M13" s="12">
        <f t="shared" si="5"/>
        <v>0.69998613453540093</v>
      </c>
    </row>
    <row r="14" spans="1:13" ht="14.25" x14ac:dyDescent="0.2">
      <c r="A14" s="10" t="s">
        <v>24</v>
      </c>
      <c r="B14" s="11">
        <v>204689.82402</v>
      </c>
      <c r="C14" s="11">
        <v>322721.65061999997</v>
      </c>
      <c r="D14" s="12">
        <f t="shared" si="0"/>
        <v>57.663749121435181</v>
      </c>
      <c r="E14" s="12">
        <f t="shared" si="1"/>
        <v>1.3663327699048295</v>
      </c>
      <c r="F14" s="11">
        <v>1411988.40714</v>
      </c>
      <c r="G14" s="11">
        <v>2061706.60522</v>
      </c>
      <c r="H14" s="12">
        <f t="shared" si="2"/>
        <v>46.014414480640973</v>
      </c>
      <c r="I14" s="12">
        <f t="shared" si="3"/>
        <v>0.95280299255949741</v>
      </c>
      <c r="J14" s="11">
        <v>1838576.57332</v>
      </c>
      <c r="K14" s="11">
        <v>2512098.63148</v>
      </c>
      <c r="L14" s="12">
        <f t="shared" si="4"/>
        <v>36.632798869170358</v>
      </c>
      <c r="M14" s="12">
        <f t="shared" si="5"/>
        <v>0.95756600632419064</v>
      </c>
    </row>
    <row r="15" spans="1:13" ht="14.25" x14ac:dyDescent="0.2">
      <c r="A15" s="10" t="s">
        <v>25</v>
      </c>
      <c r="B15" s="11">
        <v>41785.951780000003</v>
      </c>
      <c r="C15" s="11">
        <v>60642.906869999999</v>
      </c>
      <c r="D15" s="12">
        <f t="shared" si="0"/>
        <v>45.12749928320526</v>
      </c>
      <c r="E15" s="12">
        <f t="shared" si="1"/>
        <v>0.25674878261059797</v>
      </c>
      <c r="F15" s="11">
        <v>769423.66440999997</v>
      </c>
      <c r="G15" s="11">
        <v>668255.60872999998</v>
      </c>
      <c r="H15" s="12">
        <f t="shared" si="2"/>
        <v>-13.148550058903691</v>
      </c>
      <c r="I15" s="12">
        <f t="shared" si="3"/>
        <v>0.30882956002591361</v>
      </c>
      <c r="J15" s="11">
        <v>937053.15593999997</v>
      </c>
      <c r="K15" s="11">
        <v>770019.05085</v>
      </c>
      <c r="L15" s="12">
        <f t="shared" si="4"/>
        <v>-17.825467427452459</v>
      </c>
      <c r="M15" s="12">
        <f t="shared" si="5"/>
        <v>0.29351716452374044</v>
      </c>
    </row>
    <row r="16" spans="1:13" ht="14.25" x14ac:dyDescent="0.2">
      <c r="A16" s="10" t="s">
        <v>26</v>
      </c>
      <c r="B16" s="11">
        <v>75327.552849999993</v>
      </c>
      <c r="C16" s="11">
        <v>91153.999240000005</v>
      </c>
      <c r="D16" s="12">
        <f t="shared" si="0"/>
        <v>21.01016930885206</v>
      </c>
      <c r="E16" s="12">
        <f t="shared" si="1"/>
        <v>0.38592606362237486</v>
      </c>
      <c r="F16" s="11">
        <v>786617.40098000003</v>
      </c>
      <c r="G16" s="11">
        <v>810703.57279999997</v>
      </c>
      <c r="H16" s="12">
        <f t="shared" si="2"/>
        <v>3.0619932625431874</v>
      </c>
      <c r="I16" s="12">
        <f t="shared" si="3"/>
        <v>0.37466086992532621</v>
      </c>
      <c r="J16" s="11">
        <v>941229.49944000004</v>
      </c>
      <c r="K16" s="11">
        <v>946374.77350000001</v>
      </c>
      <c r="L16" s="12">
        <f t="shared" si="4"/>
        <v>0.54665456863190454</v>
      </c>
      <c r="M16" s="12">
        <f t="shared" si="5"/>
        <v>0.36074073724265326</v>
      </c>
    </row>
    <row r="17" spans="1:13" ht="14.25" x14ac:dyDescent="0.2">
      <c r="A17" s="10" t="s">
        <v>27</v>
      </c>
      <c r="B17" s="11">
        <v>7631.6759300000003</v>
      </c>
      <c r="C17" s="11">
        <v>10952.754269999999</v>
      </c>
      <c r="D17" s="12">
        <f t="shared" si="0"/>
        <v>43.517025230918037</v>
      </c>
      <c r="E17" s="12">
        <f t="shared" si="1"/>
        <v>4.6371562152913146E-2</v>
      </c>
      <c r="F17" s="11">
        <v>113980.0006</v>
      </c>
      <c r="G17" s="11">
        <v>116517.62764999999</v>
      </c>
      <c r="H17" s="12">
        <f t="shared" si="2"/>
        <v>2.2263792214789615</v>
      </c>
      <c r="I17" s="12">
        <f t="shared" si="3"/>
        <v>5.3847789995806278E-2</v>
      </c>
      <c r="J17" s="11">
        <v>136991.14747</v>
      </c>
      <c r="K17" s="11">
        <v>137613.16957</v>
      </c>
      <c r="L17" s="12">
        <f t="shared" si="4"/>
        <v>0.4540600699298617</v>
      </c>
      <c r="M17" s="12">
        <f t="shared" si="5"/>
        <v>5.245562079110095E-2</v>
      </c>
    </row>
    <row r="18" spans="1:13" ht="15.75" x14ac:dyDescent="0.25">
      <c r="A18" s="8" t="s">
        <v>3</v>
      </c>
      <c r="B18" s="7">
        <f>B19</f>
        <v>291710.90834999998</v>
      </c>
      <c r="C18" s="7">
        <f>C19</f>
        <v>367179.43212000001</v>
      </c>
      <c r="D18" s="9">
        <f t="shared" si="0"/>
        <v>25.870998173113069</v>
      </c>
      <c r="E18" s="9">
        <f t="shared" si="1"/>
        <v>1.5545572773837038</v>
      </c>
      <c r="F18" s="7">
        <f>F19</f>
        <v>2872968.0360900001</v>
      </c>
      <c r="G18" s="7">
        <f>G19</f>
        <v>3168327.6482699998</v>
      </c>
      <c r="H18" s="9">
        <f t="shared" si="2"/>
        <v>10.280643866193962</v>
      </c>
      <c r="I18" s="9">
        <f t="shared" si="3"/>
        <v>1.4642200093056026</v>
      </c>
      <c r="J18" s="7">
        <f>J19</f>
        <v>3580319.6002699998</v>
      </c>
      <c r="K18" s="7">
        <f>K19</f>
        <v>3780995.63167</v>
      </c>
      <c r="L18" s="9">
        <f t="shared" si="4"/>
        <v>5.6049753598775593</v>
      </c>
      <c r="M18" s="9">
        <f t="shared" si="5"/>
        <v>1.4412463115806915</v>
      </c>
    </row>
    <row r="19" spans="1:13" ht="14.25" x14ac:dyDescent="0.2">
      <c r="A19" s="10" t="s">
        <v>28</v>
      </c>
      <c r="B19" s="11">
        <v>291710.90834999998</v>
      </c>
      <c r="C19" s="11">
        <v>367179.43212000001</v>
      </c>
      <c r="D19" s="12">
        <f t="shared" si="0"/>
        <v>25.870998173113069</v>
      </c>
      <c r="E19" s="12">
        <f t="shared" si="1"/>
        <v>1.5545572773837038</v>
      </c>
      <c r="F19" s="11">
        <v>2872968.0360900001</v>
      </c>
      <c r="G19" s="11">
        <v>3168327.6482699998</v>
      </c>
      <c r="H19" s="12">
        <f t="shared" si="2"/>
        <v>10.280643866193962</v>
      </c>
      <c r="I19" s="12">
        <f t="shared" si="3"/>
        <v>1.4642200093056026</v>
      </c>
      <c r="J19" s="11">
        <v>3580319.6002699998</v>
      </c>
      <c r="K19" s="11">
        <v>3780995.63167</v>
      </c>
      <c r="L19" s="12">
        <f t="shared" si="4"/>
        <v>5.6049753598775593</v>
      </c>
      <c r="M19" s="12">
        <f t="shared" si="5"/>
        <v>1.4412463115806915</v>
      </c>
    </row>
    <row r="20" spans="1:13" ht="15.75" x14ac:dyDescent="0.25">
      <c r="A20" s="8" t="s">
        <v>11</v>
      </c>
      <c r="B20" s="7">
        <f>B21</f>
        <v>676113.26853</v>
      </c>
      <c r="C20" s="7">
        <f>C21</f>
        <v>690992.38535</v>
      </c>
      <c r="D20" s="9">
        <f t="shared" si="0"/>
        <v>2.200684044013816</v>
      </c>
      <c r="E20" s="9">
        <f t="shared" si="1"/>
        <v>2.9255103834669742</v>
      </c>
      <c r="F20" s="7">
        <f>F21</f>
        <v>6616912.1695999997</v>
      </c>
      <c r="G20" s="7">
        <f>G21</f>
        <v>6517460.1312300004</v>
      </c>
      <c r="H20" s="9">
        <f t="shared" si="2"/>
        <v>-1.5029977098216685</v>
      </c>
      <c r="I20" s="9">
        <f t="shared" si="3"/>
        <v>3.0119976825027051</v>
      </c>
      <c r="J20" s="7">
        <f>J21</f>
        <v>8134581.3411499998</v>
      </c>
      <c r="K20" s="7">
        <f>K21</f>
        <v>7878816.8586499998</v>
      </c>
      <c r="L20" s="9">
        <f t="shared" si="4"/>
        <v>-3.1441628250267404</v>
      </c>
      <c r="M20" s="9">
        <f t="shared" si="5"/>
        <v>3.0032607395882223</v>
      </c>
    </row>
    <row r="21" spans="1:13" ht="14.25" x14ac:dyDescent="0.2">
      <c r="A21" s="10" t="s">
        <v>29</v>
      </c>
      <c r="B21" s="11">
        <v>676113.26853</v>
      </c>
      <c r="C21" s="11">
        <v>690992.38535</v>
      </c>
      <c r="D21" s="12">
        <f t="shared" si="0"/>
        <v>2.200684044013816</v>
      </c>
      <c r="E21" s="12">
        <f t="shared" si="1"/>
        <v>2.9255103834669742</v>
      </c>
      <c r="F21" s="11">
        <v>6616912.1695999997</v>
      </c>
      <c r="G21" s="11">
        <v>6517460.1312300004</v>
      </c>
      <c r="H21" s="12">
        <f t="shared" si="2"/>
        <v>-1.5029977098216685</v>
      </c>
      <c r="I21" s="12">
        <f t="shared" si="3"/>
        <v>3.0119976825027051</v>
      </c>
      <c r="J21" s="11">
        <v>8134581.3411499998</v>
      </c>
      <c r="K21" s="11">
        <v>7878816.8586499998</v>
      </c>
      <c r="L21" s="12">
        <f t="shared" si="4"/>
        <v>-3.1441628250267404</v>
      </c>
      <c r="M21" s="12">
        <f t="shared" si="5"/>
        <v>3.0032607395882223</v>
      </c>
    </row>
    <row r="22" spans="1:13" ht="16.5" x14ac:dyDescent="0.25">
      <c r="A22" s="19" t="s">
        <v>4</v>
      </c>
      <c r="B22" s="7">
        <f>B23+B27+B29</f>
        <v>15769738.931589998</v>
      </c>
      <c r="C22" s="7">
        <f>C23+C27+C29</f>
        <v>16547453.11101</v>
      </c>
      <c r="D22" s="9">
        <f t="shared" si="0"/>
        <v>4.9316870925623375</v>
      </c>
      <c r="E22" s="9">
        <f t="shared" si="1"/>
        <v>70.058291411810899</v>
      </c>
      <c r="F22" s="7">
        <f>F23+F27+F29</f>
        <v>148767818.89734998</v>
      </c>
      <c r="G22" s="7">
        <f>G23+G27+G29</f>
        <v>152091935.71207002</v>
      </c>
      <c r="H22" s="9">
        <f t="shared" si="2"/>
        <v>2.2344327149231651</v>
      </c>
      <c r="I22" s="9">
        <f t="shared" si="3"/>
        <v>70.288202561762475</v>
      </c>
      <c r="J22" s="7">
        <f>J23+J27+J29</f>
        <v>180310035.01002997</v>
      </c>
      <c r="K22" s="7">
        <f>K23+K27+K29</f>
        <v>183967216.33513999</v>
      </c>
      <c r="L22" s="9">
        <f t="shared" si="4"/>
        <v>2.0282738700076139</v>
      </c>
      <c r="M22" s="9">
        <f t="shared" si="5"/>
        <v>70.124934758964258</v>
      </c>
    </row>
    <row r="23" spans="1:13" ht="15.75" x14ac:dyDescent="0.25">
      <c r="A23" s="8" t="s">
        <v>5</v>
      </c>
      <c r="B23" s="7">
        <f>B24+B25+B26</f>
        <v>1248517.4308699998</v>
      </c>
      <c r="C23" s="7">
        <f>C24+C25+C26</f>
        <v>1250171.19573</v>
      </c>
      <c r="D23" s="9">
        <f>(C23-B23)/B23*100</f>
        <v>0.13245829165939971</v>
      </c>
      <c r="E23" s="9">
        <f t="shared" si="1"/>
        <v>5.2929509669877257</v>
      </c>
      <c r="F23" s="7">
        <f>F24+F25+F26</f>
        <v>11835564.577979999</v>
      </c>
      <c r="G23" s="7">
        <f>G24+G25+G26</f>
        <v>11523437.545200001</v>
      </c>
      <c r="H23" s="9">
        <f t="shared" si="2"/>
        <v>-2.6371959759377073</v>
      </c>
      <c r="I23" s="9">
        <f t="shared" si="3"/>
        <v>5.3254744151471671</v>
      </c>
      <c r="J23" s="7">
        <f>J24+J25+J26</f>
        <v>14346744.19029</v>
      </c>
      <c r="K23" s="7">
        <f>K24+K25+K26</f>
        <v>13849178.55642</v>
      </c>
      <c r="L23" s="9">
        <f t="shared" si="4"/>
        <v>-3.4681432056672254</v>
      </c>
      <c r="M23" s="9">
        <f t="shared" si="5"/>
        <v>5.2790533122215519</v>
      </c>
    </row>
    <row r="24" spans="1:13" ht="14.25" x14ac:dyDescent="0.2">
      <c r="A24" s="10" t="s">
        <v>30</v>
      </c>
      <c r="B24" s="11">
        <v>839334.96788000001</v>
      </c>
      <c r="C24" s="11">
        <v>842818.10661000002</v>
      </c>
      <c r="D24" s="12">
        <f t="shared" si="0"/>
        <v>0.41498792059119738</v>
      </c>
      <c r="E24" s="12">
        <f t="shared" si="1"/>
        <v>3.5683072267324949</v>
      </c>
      <c r="F24" s="11">
        <v>7987021.3474300001</v>
      </c>
      <c r="G24" s="11">
        <v>7862524.1900899997</v>
      </c>
      <c r="H24" s="12">
        <f t="shared" si="2"/>
        <v>-1.558743265160548</v>
      </c>
      <c r="I24" s="12">
        <f t="shared" si="3"/>
        <v>3.6336094371632459</v>
      </c>
      <c r="J24" s="11">
        <v>9626398.2612299994</v>
      </c>
      <c r="K24" s="11">
        <v>9426583.9216900002</v>
      </c>
      <c r="L24" s="12">
        <f t="shared" si="4"/>
        <v>-2.0756915942772158</v>
      </c>
      <c r="M24" s="12">
        <f t="shared" si="5"/>
        <v>3.5932412071951663</v>
      </c>
    </row>
    <row r="25" spans="1:13" ht="14.25" x14ac:dyDescent="0.2">
      <c r="A25" s="10" t="s">
        <v>31</v>
      </c>
      <c r="B25" s="11">
        <v>134581.27085999999</v>
      </c>
      <c r="C25" s="11">
        <v>132783.13574999999</v>
      </c>
      <c r="D25" s="12">
        <f t="shared" si="0"/>
        <v>-1.3360960990408075</v>
      </c>
      <c r="E25" s="12">
        <f t="shared" si="1"/>
        <v>0.56217470788649659</v>
      </c>
      <c r="F25" s="11">
        <v>1619141.89802</v>
      </c>
      <c r="G25" s="11">
        <v>1300182.21321</v>
      </c>
      <c r="H25" s="12">
        <f t="shared" si="2"/>
        <v>-19.699304007885054</v>
      </c>
      <c r="I25" s="12">
        <f t="shared" si="3"/>
        <v>0.60086993002912126</v>
      </c>
      <c r="J25" s="11">
        <v>1974198.59772</v>
      </c>
      <c r="K25" s="11">
        <v>1539555.3642800001</v>
      </c>
      <c r="L25" s="12">
        <f t="shared" si="4"/>
        <v>-22.016185906624031</v>
      </c>
      <c r="M25" s="12">
        <f t="shared" si="5"/>
        <v>0.58685031838102863</v>
      </c>
    </row>
    <row r="26" spans="1:13" ht="14.25" x14ac:dyDescent="0.2">
      <c r="A26" s="10" t="s">
        <v>32</v>
      </c>
      <c r="B26" s="11">
        <v>274601.19212999998</v>
      </c>
      <c r="C26" s="11">
        <v>274569.95337</v>
      </c>
      <c r="D26" s="12">
        <f t="shared" si="0"/>
        <v>-1.1376046752626439E-2</v>
      </c>
      <c r="E26" s="12">
        <f t="shared" si="1"/>
        <v>1.1624690323687339</v>
      </c>
      <c r="F26" s="11">
        <v>2229401.3325299998</v>
      </c>
      <c r="G26" s="11">
        <v>2360731.1419000002</v>
      </c>
      <c r="H26" s="12">
        <f t="shared" si="2"/>
        <v>5.8908105711483936</v>
      </c>
      <c r="I26" s="12">
        <f t="shared" si="3"/>
        <v>1.090995047954799</v>
      </c>
      <c r="J26" s="11">
        <v>2746147.33134</v>
      </c>
      <c r="K26" s="11">
        <v>2883039.2704500002</v>
      </c>
      <c r="L26" s="12">
        <f t="shared" si="4"/>
        <v>4.9848723536330759</v>
      </c>
      <c r="M26" s="12">
        <f t="shared" si="5"/>
        <v>1.0989617866453563</v>
      </c>
    </row>
    <row r="27" spans="1:13" ht="15.75" x14ac:dyDescent="0.25">
      <c r="A27" s="8" t="s">
        <v>6</v>
      </c>
      <c r="B27" s="7">
        <f>B28</f>
        <v>2685529.0531700002</v>
      </c>
      <c r="C27" s="7">
        <f>C28</f>
        <v>2465588.0059600002</v>
      </c>
      <c r="D27" s="9">
        <f t="shared" si="0"/>
        <v>-8.1898591620292258</v>
      </c>
      <c r="E27" s="9">
        <f t="shared" si="1"/>
        <v>10.438759479431956</v>
      </c>
      <c r="F27" s="7">
        <f>F28</f>
        <v>24946235.485490002</v>
      </c>
      <c r="G27" s="7">
        <f>G28</f>
        <v>25618240.183970001</v>
      </c>
      <c r="H27" s="9">
        <f t="shared" si="2"/>
        <v>2.6938120538101669</v>
      </c>
      <c r="I27" s="9">
        <f t="shared" si="3"/>
        <v>11.83928685565323</v>
      </c>
      <c r="J27" s="7">
        <f>J28</f>
        <v>30222647.234930001</v>
      </c>
      <c r="K27" s="7">
        <f>K28</f>
        <v>31165010.643890001</v>
      </c>
      <c r="L27" s="9">
        <f t="shared" si="4"/>
        <v>3.1180703716478471</v>
      </c>
      <c r="M27" s="9">
        <f t="shared" si="5"/>
        <v>11.879531482304472</v>
      </c>
    </row>
    <row r="28" spans="1:13" ht="14.25" x14ac:dyDescent="0.2">
      <c r="A28" s="10" t="s">
        <v>33</v>
      </c>
      <c r="B28" s="11">
        <v>2685529.0531700002</v>
      </c>
      <c r="C28" s="11">
        <v>2465588.0059600002</v>
      </c>
      <c r="D28" s="12">
        <f t="shared" si="0"/>
        <v>-8.1898591620292258</v>
      </c>
      <c r="E28" s="12">
        <f t="shared" si="1"/>
        <v>10.438759479431956</v>
      </c>
      <c r="F28" s="11">
        <v>24946235.485490002</v>
      </c>
      <c r="G28" s="11">
        <v>25618240.183970001</v>
      </c>
      <c r="H28" s="12">
        <f t="shared" si="2"/>
        <v>2.6938120538101669</v>
      </c>
      <c r="I28" s="12">
        <f t="shared" si="3"/>
        <v>11.83928685565323</v>
      </c>
      <c r="J28" s="11">
        <v>30222647.234930001</v>
      </c>
      <c r="K28" s="11">
        <v>31165010.643890001</v>
      </c>
      <c r="L28" s="12">
        <f t="shared" si="4"/>
        <v>3.1180703716478471</v>
      </c>
      <c r="M28" s="12">
        <f t="shared" si="5"/>
        <v>11.879531482304472</v>
      </c>
    </row>
    <row r="29" spans="1:13" ht="15.75" x14ac:dyDescent="0.25">
      <c r="A29" s="8" t="s">
        <v>7</v>
      </c>
      <c r="B29" s="7">
        <f>B30+B31+B32+B33+B34+B35+B36+B37+B38+B39+B40</f>
        <v>11835692.447549999</v>
      </c>
      <c r="C29" s="7">
        <f>C30+C31+C32+C33+C34+C35+C36+C37+C38+C39+C40</f>
        <v>12831693.909319999</v>
      </c>
      <c r="D29" s="9">
        <f t="shared" si="0"/>
        <v>8.4152360851195755</v>
      </c>
      <c r="E29" s="9">
        <f t="shared" si="1"/>
        <v>54.326580965391216</v>
      </c>
      <c r="F29" s="7">
        <f>F30+F31+F32+F33+F34+F35+F36+F37+F38+F39+F40</f>
        <v>111986018.83387999</v>
      </c>
      <c r="G29" s="7">
        <f>G30+G31+G32+G33+G34+G35+G36+G37+G38+G39+G40</f>
        <v>114950257.98290002</v>
      </c>
      <c r="H29" s="9">
        <f t="shared" si="2"/>
        <v>2.6469725237908333</v>
      </c>
      <c r="I29" s="9">
        <f t="shared" si="3"/>
        <v>53.123441290962084</v>
      </c>
      <c r="J29" s="7">
        <f>J30+J31+J32+J33+J34+J35+J36+J37+J38+J39+J40</f>
        <v>135740643.58480999</v>
      </c>
      <c r="K29" s="7">
        <f>K30+K31+K32+K33+K34+K35+K36+K37+K38+K39+K40</f>
        <v>138953027.13483</v>
      </c>
      <c r="L29" s="9">
        <f t="shared" si="4"/>
        <v>2.3665598343895651</v>
      </c>
      <c r="M29" s="9">
        <f t="shared" si="5"/>
        <v>52.966349964438244</v>
      </c>
    </row>
    <row r="30" spans="1:13" ht="14.25" x14ac:dyDescent="0.2">
      <c r="A30" s="10" t="s">
        <v>34</v>
      </c>
      <c r="B30" s="11">
        <v>1492993.49538</v>
      </c>
      <c r="C30" s="11">
        <v>1575535.3649599999</v>
      </c>
      <c r="D30" s="12">
        <f t="shared" si="0"/>
        <v>5.5286154852932698</v>
      </c>
      <c r="E30" s="12">
        <f t="shared" si="1"/>
        <v>6.6704715817892017</v>
      </c>
      <c r="F30" s="11">
        <v>16364712.87438</v>
      </c>
      <c r="G30" s="11">
        <v>15177873.58671</v>
      </c>
      <c r="H30" s="12">
        <f t="shared" si="2"/>
        <v>-7.2524296440793172</v>
      </c>
      <c r="I30" s="12">
        <f t="shared" si="3"/>
        <v>7.0143459488814539</v>
      </c>
      <c r="J30" s="11">
        <v>19699141.184450001</v>
      </c>
      <c r="K30" s="11">
        <v>18056387.24769</v>
      </c>
      <c r="L30" s="12">
        <f t="shared" si="4"/>
        <v>-8.339216016466489</v>
      </c>
      <c r="M30" s="12">
        <f t="shared" si="5"/>
        <v>6.8827642389292123</v>
      </c>
    </row>
    <row r="31" spans="1:13" ht="14.25" x14ac:dyDescent="0.2">
      <c r="A31" s="10" t="s">
        <v>35</v>
      </c>
      <c r="B31" s="11">
        <v>3077708.5286599998</v>
      </c>
      <c r="C31" s="11">
        <v>3581927.7591499998</v>
      </c>
      <c r="D31" s="12">
        <f t="shared" si="0"/>
        <v>16.382942887367292</v>
      </c>
      <c r="E31" s="12">
        <f t="shared" si="1"/>
        <v>15.165097437237504</v>
      </c>
      <c r="F31" s="11">
        <v>28652176.81075</v>
      </c>
      <c r="G31" s="11">
        <v>30511078.741379999</v>
      </c>
      <c r="H31" s="12">
        <f t="shared" si="2"/>
        <v>6.4878209530403215</v>
      </c>
      <c r="I31" s="12">
        <f t="shared" si="3"/>
        <v>14.100477273245785</v>
      </c>
      <c r="J31" s="11">
        <v>34665457.881059997</v>
      </c>
      <c r="K31" s="11">
        <v>36848952.180050001</v>
      </c>
      <c r="L31" s="12">
        <f t="shared" si="4"/>
        <v>6.2987608774179469</v>
      </c>
      <c r="M31" s="12">
        <f t="shared" si="5"/>
        <v>14.046145933168741</v>
      </c>
    </row>
    <row r="32" spans="1:13" ht="14.25" x14ac:dyDescent="0.2">
      <c r="A32" s="10" t="s">
        <v>36</v>
      </c>
      <c r="B32" s="11">
        <v>96963.818669999993</v>
      </c>
      <c r="C32" s="11">
        <v>172867.80115000001</v>
      </c>
      <c r="D32" s="12">
        <f t="shared" si="0"/>
        <v>78.280727307498509</v>
      </c>
      <c r="E32" s="12">
        <f t="shared" si="1"/>
        <v>0.7318843998190655</v>
      </c>
      <c r="F32" s="11">
        <v>1458448.0349999999</v>
      </c>
      <c r="G32" s="11">
        <v>1538344.3417199999</v>
      </c>
      <c r="H32" s="12">
        <f t="shared" si="2"/>
        <v>5.4781730169769123</v>
      </c>
      <c r="I32" s="12">
        <f t="shared" si="3"/>
        <v>0.71093485788264255</v>
      </c>
      <c r="J32" s="11">
        <v>1702842.8250899999</v>
      </c>
      <c r="K32" s="11">
        <v>2019805.18667</v>
      </c>
      <c r="L32" s="12">
        <f t="shared" si="4"/>
        <v>18.61371800789939</v>
      </c>
      <c r="M32" s="12">
        <f t="shared" si="5"/>
        <v>0.76991275816786198</v>
      </c>
    </row>
    <row r="33" spans="1:13" ht="14.25" x14ac:dyDescent="0.2">
      <c r="A33" s="10" t="s">
        <v>37</v>
      </c>
      <c r="B33" s="11">
        <v>1409242.56813</v>
      </c>
      <c r="C33" s="11">
        <v>1553323.93909</v>
      </c>
      <c r="D33" s="12">
        <f t="shared" si="0"/>
        <v>10.224029150012784</v>
      </c>
      <c r="E33" s="12">
        <f t="shared" si="1"/>
        <v>6.5764332705256434</v>
      </c>
      <c r="F33" s="11">
        <v>13385584.589640001</v>
      </c>
      <c r="G33" s="11">
        <v>13755642.121239999</v>
      </c>
      <c r="H33" s="12">
        <f t="shared" si="2"/>
        <v>2.7645974602141079</v>
      </c>
      <c r="I33" s="12">
        <f t="shared" si="3"/>
        <v>6.357071828023944</v>
      </c>
      <c r="J33" s="11">
        <v>16282217.70927</v>
      </c>
      <c r="K33" s="11">
        <v>16571258.405339999</v>
      </c>
      <c r="L33" s="12">
        <f t="shared" si="4"/>
        <v>1.7751924291335222</v>
      </c>
      <c r="M33" s="12">
        <f t="shared" si="5"/>
        <v>6.3166603142564277</v>
      </c>
    </row>
    <row r="34" spans="1:13" ht="14.25" x14ac:dyDescent="0.2">
      <c r="A34" s="10" t="s">
        <v>38</v>
      </c>
      <c r="B34" s="11">
        <v>995158.36727000005</v>
      </c>
      <c r="C34" s="11">
        <v>997398.77549999999</v>
      </c>
      <c r="D34" s="12">
        <f t="shared" si="0"/>
        <v>0.22513082376486607</v>
      </c>
      <c r="E34" s="12">
        <f t="shared" si="1"/>
        <v>4.2227679147354511</v>
      </c>
      <c r="F34" s="11">
        <v>9321941.3160500005</v>
      </c>
      <c r="G34" s="11">
        <v>9282269.8402600009</v>
      </c>
      <c r="H34" s="12">
        <f t="shared" si="2"/>
        <v>-0.42557096687248447</v>
      </c>
      <c r="I34" s="12">
        <f t="shared" si="3"/>
        <v>4.2897347562218995</v>
      </c>
      <c r="J34" s="11">
        <v>11356646.2016</v>
      </c>
      <c r="K34" s="11">
        <v>11288699.12342</v>
      </c>
      <c r="L34" s="12">
        <f t="shared" si="4"/>
        <v>-0.59830232424100127</v>
      </c>
      <c r="M34" s="12">
        <f t="shared" si="5"/>
        <v>4.3030454301231691</v>
      </c>
    </row>
    <row r="35" spans="1:13" ht="14.25" x14ac:dyDescent="0.2">
      <c r="A35" s="10" t="s">
        <v>39</v>
      </c>
      <c r="B35" s="11">
        <v>970025.31414999999</v>
      </c>
      <c r="C35" s="11">
        <v>1121478.02642</v>
      </c>
      <c r="D35" s="12">
        <f t="shared" si="0"/>
        <v>15.613274216736587</v>
      </c>
      <c r="E35" s="12">
        <f t="shared" si="1"/>
        <v>4.7480922810168549</v>
      </c>
      <c r="F35" s="11">
        <v>10541487.87009</v>
      </c>
      <c r="G35" s="11">
        <v>10405590.370650001</v>
      </c>
      <c r="H35" s="12">
        <f t="shared" si="2"/>
        <v>-1.2891681052500155</v>
      </c>
      <c r="I35" s="12">
        <f t="shared" si="3"/>
        <v>4.8088693218527379</v>
      </c>
      <c r="J35" s="11">
        <v>12764873.91986</v>
      </c>
      <c r="K35" s="11">
        <v>12329349.54211</v>
      </c>
      <c r="L35" s="12">
        <f t="shared" si="4"/>
        <v>-3.4118972148435969</v>
      </c>
      <c r="M35" s="12">
        <f t="shared" si="5"/>
        <v>4.6997223172951896</v>
      </c>
    </row>
    <row r="36" spans="1:13" ht="14.25" x14ac:dyDescent="0.2">
      <c r="A36" s="10" t="s">
        <v>40</v>
      </c>
      <c r="B36" s="11">
        <v>1315201.3637099999</v>
      </c>
      <c r="C36" s="11">
        <v>1258648.9370800001</v>
      </c>
      <c r="D36" s="12">
        <f t="shared" si="0"/>
        <v>-4.2999063254065799</v>
      </c>
      <c r="E36" s="12">
        <f t="shared" si="1"/>
        <v>5.3288438666398834</v>
      </c>
      <c r="F36" s="11">
        <v>12349114.96006</v>
      </c>
      <c r="G36" s="11">
        <v>13463288.042749999</v>
      </c>
      <c r="H36" s="12">
        <f t="shared" si="2"/>
        <v>9.0222909600688119</v>
      </c>
      <c r="I36" s="12">
        <f t="shared" si="3"/>
        <v>6.2219624772720108</v>
      </c>
      <c r="J36" s="11">
        <v>15014429.040340001</v>
      </c>
      <c r="K36" s="11">
        <v>15973343.731760001</v>
      </c>
      <c r="L36" s="12">
        <f t="shared" si="4"/>
        <v>6.3866210885784414</v>
      </c>
      <c r="M36" s="12">
        <f t="shared" si="5"/>
        <v>6.0887461874272129</v>
      </c>
    </row>
    <row r="37" spans="1:13" ht="14.25" x14ac:dyDescent="0.2">
      <c r="A37" s="13" t="s">
        <v>41</v>
      </c>
      <c r="B37" s="11">
        <v>363949.00571</v>
      </c>
      <c r="C37" s="11">
        <v>365702.71389999997</v>
      </c>
      <c r="D37" s="12">
        <f t="shared" si="0"/>
        <v>0.48185546944380347</v>
      </c>
      <c r="E37" s="12">
        <f t="shared" si="1"/>
        <v>1.5483051759457453</v>
      </c>
      <c r="F37" s="11">
        <v>3901769.7580900001</v>
      </c>
      <c r="G37" s="11">
        <v>3628884.4563099998</v>
      </c>
      <c r="H37" s="12">
        <f t="shared" si="2"/>
        <v>-6.9938853058716504</v>
      </c>
      <c r="I37" s="12">
        <f t="shared" si="3"/>
        <v>1.6770630510037381</v>
      </c>
      <c r="J37" s="11">
        <v>4758244.2289800001</v>
      </c>
      <c r="K37" s="11">
        <v>4325960.4970300002</v>
      </c>
      <c r="L37" s="12">
        <f t="shared" si="4"/>
        <v>-9.0849420741622229</v>
      </c>
      <c r="M37" s="12">
        <f t="shared" si="5"/>
        <v>1.6489769409319499</v>
      </c>
    </row>
    <row r="38" spans="1:13" ht="14.25" x14ac:dyDescent="0.2">
      <c r="A38" s="10" t="s">
        <v>42</v>
      </c>
      <c r="B38" s="11">
        <v>994061.35886000004</v>
      </c>
      <c r="C38" s="11">
        <v>753927.63338999997</v>
      </c>
      <c r="D38" s="12">
        <f t="shared" si="0"/>
        <v>-24.156831299165269</v>
      </c>
      <c r="E38" s="12">
        <f t="shared" si="1"/>
        <v>3.1919644364068342</v>
      </c>
      <c r="F38" s="11">
        <v>5703171.5714199999</v>
      </c>
      <c r="G38" s="11">
        <v>6149147.5485899998</v>
      </c>
      <c r="H38" s="12">
        <f t="shared" si="2"/>
        <v>7.8197888943915963</v>
      </c>
      <c r="I38" s="12">
        <f t="shared" si="3"/>
        <v>2.8417846511973788</v>
      </c>
      <c r="J38" s="11">
        <v>6853366.0272399997</v>
      </c>
      <c r="K38" s="11">
        <v>8097771.3096799999</v>
      </c>
      <c r="L38" s="12">
        <f t="shared" si="4"/>
        <v>18.15757800610497</v>
      </c>
      <c r="M38" s="12">
        <f t="shared" si="5"/>
        <v>3.086722167659691</v>
      </c>
    </row>
    <row r="39" spans="1:13" ht="14.25" x14ac:dyDescent="0.2">
      <c r="A39" s="10" t="s">
        <v>43</v>
      </c>
      <c r="B39" s="11">
        <v>509919.39025</v>
      </c>
      <c r="C39" s="11">
        <v>820884.40304</v>
      </c>
      <c r="D39" s="12">
        <f>(C39-B39)/B39*100</f>
        <v>60.983170817948718</v>
      </c>
      <c r="E39" s="12">
        <f t="shared" si="1"/>
        <v>3.4754447308463505</v>
      </c>
      <c r="F39" s="11">
        <v>4344600.1260099998</v>
      </c>
      <c r="G39" s="11">
        <v>5125157.5855999999</v>
      </c>
      <c r="H39" s="12">
        <f t="shared" si="2"/>
        <v>17.966151934605076</v>
      </c>
      <c r="I39" s="12">
        <f t="shared" si="3"/>
        <v>2.3685549983372183</v>
      </c>
      <c r="J39" s="11">
        <v>5495269.9452200001</v>
      </c>
      <c r="K39" s="11">
        <v>6325738.8702800004</v>
      </c>
      <c r="L39" s="12">
        <f t="shared" si="4"/>
        <v>15.112431842995711</v>
      </c>
      <c r="M39" s="12">
        <f t="shared" si="5"/>
        <v>2.4112558444789483</v>
      </c>
    </row>
    <row r="40" spans="1:13" ht="14.25" x14ac:dyDescent="0.2">
      <c r="A40" s="10" t="s">
        <v>44</v>
      </c>
      <c r="B40" s="11">
        <v>610469.23676</v>
      </c>
      <c r="C40" s="11">
        <v>629998.55564000004</v>
      </c>
      <c r="D40" s="12">
        <f>(C40-B40)/B40*100</f>
        <v>3.1990668331871723</v>
      </c>
      <c r="E40" s="12">
        <f t="shared" si="1"/>
        <v>2.6672758704286874</v>
      </c>
      <c r="F40" s="11">
        <v>5963010.92239</v>
      </c>
      <c r="G40" s="11">
        <v>5912981.3476900002</v>
      </c>
      <c r="H40" s="12">
        <f t="shared" si="2"/>
        <v>-0.8389985420309729</v>
      </c>
      <c r="I40" s="12">
        <f t="shared" si="3"/>
        <v>2.7326421270432615</v>
      </c>
      <c r="J40" s="11">
        <v>7148154.6217</v>
      </c>
      <c r="K40" s="11">
        <v>7115761.0407999996</v>
      </c>
      <c r="L40" s="12">
        <f t="shared" si="4"/>
        <v>-0.45317403741745654</v>
      </c>
      <c r="M40" s="12">
        <f t="shared" si="5"/>
        <v>2.7123978319998421</v>
      </c>
    </row>
    <row r="41" spans="1:13" ht="15.75" x14ac:dyDescent="0.25">
      <c r="A41" s="8" t="s">
        <v>8</v>
      </c>
      <c r="B41" s="7">
        <f>B42</f>
        <v>498694.43229999999</v>
      </c>
      <c r="C41" s="7">
        <f>C42</f>
        <v>567366.89125999995</v>
      </c>
      <c r="D41" s="9">
        <f t="shared" si="0"/>
        <v>13.770448297022217</v>
      </c>
      <c r="E41" s="9">
        <f t="shared" si="1"/>
        <v>2.4021071241990168</v>
      </c>
      <c r="F41" s="7">
        <f>F42</f>
        <v>4756828.4481199998</v>
      </c>
      <c r="G41" s="7">
        <f>G42</f>
        <v>4990940.1982800001</v>
      </c>
      <c r="H41" s="9">
        <f t="shared" si="2"/>
        <v>4.9215932992606923</v>
      </c>
      <c r="I41" s="9">
        <f t="shared" si="3"/>
        <v>2.3065273907386254</v>
      </c>
      <c r="J41" s="7">
        <f>J42</f>
        <v>5775543.3623099998</v>
      </c>
      <c r="K41" s="7">
        <f>K42</f>
        <v>5978477.0601300001</v>
      </c>
      <c r="L41" s="9">
        <f t="shared" si="4"/>
        <v>3.5136728285048235</v>
      </c>
      <c r="M41" s="9">
        <f t="shared" si="5"/>
        <v>2.2788860001873101</v>
      </c>
    </row>
    <row r="42" spans="1:13" ht="14.25" x14ac:dyDescent="0.2">
      <c r="A42" s="10" t="s">
        <v>45</v>
      </c>
      <c r="B42" s="11">
        <v>498694.43229999999</v>
      </c>
      <c r="C42" s="11">
        <v>567366.89125999995</v>
      </c>
      <c r="D42" s="12">
        <f t="shared" si="0"/>
        <v>13.770448297022217</v>
      </c>
      <c r="E42" s="12">
        <f t="shared" si="1"/>
        <v>2.4021071241990168</v>
      </c>
      <c r="F42" s="11">
        <v>4756828.4481199998</v>
      </c>
      <c r="G42" s="11">
        <v>4990940.1982800001</v>
      </c>
      <c r="H42" s="12">
        <f t="shared" si="2"/>
        <v>4.9215932992606923</v>
      </c>
      <c r="I42" s="12">
        <f t="shared" si="3"/>
        <v>2.3065273907386254</v>
      </c>
      <c r="J42" s="11">
        <v>5775543.3623099998</v>
      </c>
      <c r="K42" s="11">
        <v>5978477.0601300001</v>
      </c>
      <c r="L42" s="12">
        <f t="shared" si="4"/>
        <v>3.5136728285048235</v>
      </c>
      <c r="M42" s="12">
        <f t="shared" si="5"/>
        <v>2.2788860001873101</v>
      </c>
    </row>
    <row r="43" spans="1:13" ht="15.75" x14ac:dyDescent="0.25">
      <c r="A43" s="8" t="s">
        <v>9</v>
      </c>
      <c r="B43" s="7">
        <f>B8+B22+B41</f>
        <v>19485563.541820001</v>
      </c>
      <c r="C43" s="7">
        <f>C8+C22+C41</f>
        <v>20508737.542559996</v>
      </c>
      <c r="D43" s="9">
        <f t="shared" si="0"/>
        <v>5.2509335875457488</v>
      </c>
      <c r="E43" s="9">
        <f t="shared" si="1"/>
        <v>86.829501894102478</v>
      </c>
      <c r="F43" s="14">
        <f>F8+F22+F41</f>
        <v>181940897.63344997</v>
      </c>
      <c r="G43" s="14">
        <v>186583662.38558999</v>
      </c>
      <c r="H43" s="15">
        <f t="shared" si="2"/>
        <v>2.5517983106215252</v>
      </c>
      <c r="I43" s="15">
        <f t="shared" si="3"/>
        <v>86.228307865721206</v>
      </c>
      <c r="J43" s="14">
        <f>J8+J22+J41</f>
        <v>221243653.65848997</v>
      </c>
      <c r="K43" s="14">
        <f>K8+K22+K41</f>
        <v>226106849.26661998</v>
      </c>
      <c r="L43" s="15">
        <f t="shared" si="4"/>
        <v>2.1981175630180108</v>
      </c>
      <c r="M43" s="15">
        <f t="shared" si="5"/>
        <v>86.187791331754013</v>
      </c>
    </row>
    <row r="44" spans="1:13" ht="30" x14ac:dyDescent="0.2">
      <c r="A44" s="20" t="s">
        <v>46</v>
      </c>
      <c r="B44" s="21">
        <f>B45-B43</f>
        <v>3318977.2781799994</v>
      </c>
      <c r="C44" s="21">
        <f>C45-C43</f>
        <v>3110812.3744400032</v>
      </c>
      <c r="D44" s="22">
        <f t="shared" si="0"/>
        <v>-6.2719592902469632</v>
      </c>
      <c r="E44" s="22">
        <f t="shared" si="1"/>
        <v>13.170498105897515</v>
      </c>
      <c r="F44" s="21">
        <f>F45-F43</f>
        <v>27727750.816550016</v>
      </c>
      <c r="G44" s="21">
        <f>G45-G43</f>
        <v>29799642.591410011</v>
      </c>
      <c r="H44" s="23">
        <f t="shared" si="2"/>
        <v>7.472267724013637</v>
      </c>
      <c r="I44" s="22">
        <f t="shared" si="3"/>
        <v>13.771692134278798</v>
      </c>
      <c r="J44" s="21">
        <f>J45-J43</f>
        <v>33194782.031510025</v>
      </c>
      <c r="K44" s="21">
        <f>K45-K43</f>
        <v>36235236.28038004</v>
      </c>
      <c r="L44" s="23">
        <f t="shared" si="4"/>
        <v>9.1594342929677186</v>
      </c>
      <c r="M44" s="22">
        <f t="shared" si="5"/>
        <v>13.812208668245987</v>
      </c>
    </row>
    <row r="45" spans="1:13" ht="20.25" x14ac:dyDescent="0.2">
      <c r="A45" s="24" t="s">
        <v>47</v>
      </c>
      <c r="B45" s="25">
        <v>22804540.82</v>
      </c>
      <c r="C45" s="25">
        <v>23619549.916999999</v>
      </c>
      <c r="D45" s="26">
        <f t="shared" si="0"/>
        <v>3.5738895311815324</v>
      </c>
      <c r="E45" s="27">
        <f>C45/C$45*100</f>
        <v>100</v>
      </c>
      <c r="F45" s="25">
        <v>209668648.44999999</v>
      </c>
      <c r="G45" s="25">
        <v>216383304.977</v>
      </c>
      <c r="H45" s="26">
        <f t="shared" si="2"/>
        <v>3.2025086137764962</v>
      </c>
      <c r="I45" s="27">
        <f>G45/G$45*100</f>
        <v>100</v>
      </c>
      <c r="J45" s="25">
        <v>254438435.69</v>
      </c>
      <c r="K45" s="25">
        <v>262342085.54700002</v>
      </c>
      <c r="L45" s="26">
        <f t="shared" si="4"/>
        <v>3.1063112912034989</v>
      </c>
      <c r="M45" s="27">
        <f>K45/K$45*100</f>
        <v>100</v>
      </c>
    </row>
    <row r="46" spans="1:13" ht="20.25" customHeight="1" x14ac:dyDescent="0.2"/>
    <row r="47" spans="1:13" ht="15" x14ac:dyDescent="0.2">
      <c r="C47" s="17"/>
    </row>
    <row r="48" spans="1:13" ht="15" x14ac:dyDescent="0.2">
      <c r="C48" s="18"/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2024-11-02T12:00:00Z</dcterms:modified>
</cp:coreProperties>
</file>