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72D6403E-9289-4DA2-A0E3-3FA92E101DD6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29" i="1"/>
  <c r="J29" i="1"/>
  <c r="G29" i="1"/>
  <c r="F29" i="1"/>
  <c r="C29" i="1"/>
  <c r="B29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3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41" i="1" l="1"/>
  <c r="L18" i="1"/>
  <c r="H41" i="1"/>
  <c r="F8" i="1"/>
  <c r="G22" i="1"/>
  <c r="J22" i="1"/>
  <c r="L29" i="1"/>
  <c r="K22" i="1"/>
  <c r="H23" i="1"/>
  <c r="H20" i="1"/>
  <c r="H18" i="1"/>
  <c r="L9" i="1"/>
  <c r="D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L22" i="1" l="1"/>
  <c r="K43" i="1"/>
  <c r="L8" i="1"/>
  <c r="J43" i="1"/>
  <c r="D8" i="1"/>
  <c r="G43" i="1"/>
  <c r="H8" i="1"/>
  <c r="F43" i="1"/>
  <c r="F44" i="1" s="1"/>
  <c r="H22" i="1"/>
  <c r="D22" i="1"/>
  <c r="B43" i="1"/>
  <c r="B44" i="1" s="1"/>
  <c r="M41" i="1"/>
  <c r="M39" i="1"/>
  <c r="M37" i="1"/>
  <c r="M15" i="1"/>
  <c r="M13" i="1"/>
  <c r="C43" i="1"/>
  <c r="C44" i="1" s="1"/>
  <c r="J44" i="1" l="1"/>
  <c r="E44" i="1"/>
  <c r="D44" i="1"/>
  <c r="M27" i="1"/>
  <c r="K44" i="1"/>
  <c r="I8" i="1"/>
  <c r="G44" i="1"/>
  <c r="M33" i="1"/>
  <c r="M21" i="1"/>
  <c r="M11" i="1"/>
  <c r="M20" i="1"/>
  <c r="M32" i="1"/>
  <c r="M12" i="1"/>
  <c r="M10" i="1"/>
  <c r="M35" i="1"/>
  <c r="M28" i="1"/>
  <c r="M18" i="1"/>
  <c r="M9" i="1"/>
  <c r="M14" i="1"/>
  <c r="M26" i="1"/>
  <c r="M8" i="1"/>
  <c r="M16" i="1"/>
  <c r="M36" i="1"/>
  <c r="M22" i="1"/>
  <c r="M42" i="1"/>
  <c r="M43" i="1"/>
  <c r="M38" i="1"/>
  <c r="M29" i="1"/>
  <c r="M31" i="1"/>
  <c r="M23" i="1"/>
  <c r="M30" i="1"/>
  <c r="M25" i="1"/>
  <c r="M19" i="1"/>
  <c r="M34" i="1"/>
  <c r="M24" i="1"/>
  <c r="M40" i="1"/>
  <c r="M17" i="1"/>
  <c r="L43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I44" i="1" l="1"/>
  <c r="H44" i="1"/>
  <c r="M44" i="1"/>
  <c r="L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<sst xmlns="http://schemas.openxmlformats.org/spreadsheetml/2006/main" count="52" uniqueCount="48">
  <si>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</si>
  <si>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</si>
  <si>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</si>
  <si>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</si>
  <si>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</si>
  <si>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</si>
  <si>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</si>
  <si>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</si>
  <si>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</si>
  <si>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</si>
  <si>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</si>
  <si>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</si>
  <si>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('24/'23)</t>
  </si>
  <si>
    <t xml:space="preserve"> Pay(24)  (%)</t>
  </si>
  <si>
    <t xml:space="preserve">SEKTÖREL BAZDA İHRACAT RAKAMLARI -1.000 $ </t>
  </si>
  <si>
    <t>1 - 30 KASıM</t>
  </si>
  <si>
    <t>1 OCAK  -  30 KASıM</t>
  </si>
  <si>
    <t>2022 - 2023</t>
  </si>
  <si>
    <t>2023 - 2024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</si>
  <si>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</si>
  <si>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</si>
  <si>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</si>
  <si>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</si>
  <si>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</si>
  <si>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</si>
  <si>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</si>
  <si>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</si>
  <si>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</si>
  <si>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</si>
  <si>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</si>
  <si>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</si>
  <si>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</si>
  <si>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</si>
  <si>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</si>
  <si>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</si>
  <si>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</si>
  <si>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</si>
  <si>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</si>
  <si>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</si>
  <si>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</si>
  <si>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</si>
  <si>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</si>
  <si>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</si>
  <si>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</si>
  <si>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</si>
  <si>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</si>
  <si>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</si>
  <si>
    <t>1 - 30 KASIM İHRACAT RAKAMLARI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</si>
</sst>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6"/>
      <color indexed="8"/>
      <name val="Arial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3" borderId="0" applyNumberFormat="0" applyBorder="0" applyAlignment="0" applyProtection="0"/>
    <xf numFmtId="0" fontId="29" fillId="26" borderId="0" applyNumberFormat="0" applyBorder="0" applyAlignment="0" applyProtection="0"/>
    <xf numFmtId="0" fontId="29" fillId="25" borderId="0" applyNumberFormat="0" applyBorder="0" applyAlignment="0" applyProtection="0"/>
    <xf numFmtId="0" fontId="29" fillId="27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27" borderId="0" applyNumberFormat="0" applyBorder="0" applyAlignment="0" applyProtection="0"/>
    <xf numFmtId="0" fontId="29" fillId="29" borderId="0" applyNumberFormat="0" applyBorder="0" applyAlignment="0" applyProtection="0"/>
    <xf numFmtId="0" fontId="29" fillId="28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4" fillId="5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8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1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14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4" fillId="17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4" fillId="20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4" fillId="6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4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4" fillId="15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4" fillId="18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4" fillId="21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15" fillId="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1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15" fillId="13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1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5" fillId="19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15" fillId="22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0" fillId="36" borderId="19" applyNumberFormat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1" fillId="28" borderId="17" applyNumberFormat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6" fillId="0" borderId="1" applyNumberFormat="0" applyFill="0" applyAlignment="0" applyProtection="0"/>
    <xf numFmtId="0" fontId="35" fillId="0" borderId="14" applyNumberFormat="0" applyFill="0" applyAlignment="0" applyProtection="0"/>
    <xf numFmtId="0" fontId="7" fillId="0" borderId="2" applyNumberFormat="0" applyFill="0" applyAlignment="0" applyProtection="0"/>
    <xf numFmtId="0" fontId="36" fillId="0" borderId="15" applyNumberFormat="0" applyFill="0" applyAlignment="0" applyProtection="0"/>
    <xf numFmtId="0" fontId="8" fillId="0" borderId="3" applyNumberFormat="0" applyFill="0" applyAlignment="0" applyProtection="0"/>
    <xf numFmtId="0" fontId="37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9" fillId="2" borderId="4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11" fillId="0" borderId="6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28" fillId="0" borderId="0"/>
    <xf numFmtId="0" fontId="29" fillId="0" borderId="0"/>
    <xf numFmtId="0" fontId="29" fillId="0" borderId="0"/>
    <xf numFmtId="0" fontId="28" fillId="0" borderId="0"/>
    <xf numFmtId="0" fontId="4" fillId="0" borderId="0"/>
    <xf numFmtId="0" fontId="29" fillId="0" borderId="0"/>
    <xf numFmtId="0" fontId="29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14" fillId="0" borderId="8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5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5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8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11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" fillId="14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" fillId="17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" fillId="20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6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" fillId="9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12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" fillId="15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" fillId="1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" fillId="21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8" fillId="36" borderId="17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0" fontId="39" fillId="37" borderId="18" applyNumberFormat="0" applyAlignment="0" applyProtection="0"/>
    <xf numFmtId="165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42" fillId="38" borderId="0" applyNumberFormat="0" applyBorder="0" applyAlignment="0" applyProtection="0"/>
    <xf numFmtId="0" fontId="38" fillId="36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39" fillId="37" borderId="18" applyNumberFormat="0" applyAlignment="0" applyProtection="0"/>
    <xf numFmtId="0" fontId="42" fillId="38" borderId="0" applyNumberFormat="0" applyBorder="0" applyAlignment="0" applyProtection="0"/>
    <xf numFmtId="0" fontId="33" fillId="35" borderId="0" applyNumberFormat="0" applyBorder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43" fillId="28" borderId="0" applyNumberFormat="0" applyBorder="0" applyAlignment="0" applyProtection="0"/>
    <xf numFmtId="0" fontId="16" fillId="0" borderId="0"/>
    <xf numFmtId="0" fontId="29" fillId="0" borderId="0"/>
    <xf numFmtId="0" fontId="29" fillId="0" borderId="0"/>
    <xf numFmtId="0" fontId="16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9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3" fillId="28" borderId="0" applyNumberFormat="0" applyBorder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0" fontId="40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165" fontId="16" fillId="0" borderId="0" applyFont="0" applyFill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46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47" fillId="0" borderId="9" xfId="1" applyFont="1" applyBorder="1" applyAlignment="1">
      <alignment vertical="center"/>
    </xf>
    <xf numFmtId="3" fontId="47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47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C25" sqref="C25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47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15</v>
      </c>
      <c r="C6" s="26"/>
      <c r="D6" s="26"/>
      <c r="E6" s="26"/>
      <c r="F6" s="26" t="s">
        <v>16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2023</v>
      </c>
      <c r="C7" s="5">
        <v>2024</v>
      </c>
      <c r="D7" s="6" t="s">
        <v>12</v>
      </c>
      <c r="E7" s="6" t="s">
        <v>13</v>
      </c>
      <c r="F7" s="4">
        <v>2023</v>
      </c>
      <c r="G7" s="5">
        <v>2024</v>
      </c>
      <c r="H7" s="6" t="s">
        <v>12</v>
      </c>
      <c r="I7" s="6" t="s">
        <v>13</v>
      </c>
      <c r="J7" s="4" t="s">
        <v>17</v>
      </c>
      <c r="K7" s="4" t="s">
        <v>18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3301497.2374799997</v>
      </c>
      <c r="C8" s="7">
        <f>C9+C18+C20</f>
        <v>3357117.3394499999</v>
      </c>
      <c r="D8" s="9">
        <f t="shared" ref="D8:D45" si="0">(C8-B8)/B8*100</f>
        <v>1.6846932760862905</v>
      </c>
      <c r="E8" s="9">
        <f t="shared" ref="E8:E43" si="1">C8/C$43*100</f>
        <v>17.206484803152687</v>
      </c>
      <c r="F8" s="7">
        <f>F9+F18+F20</f>
        <v>31717490.597459998</v>
      </c>
      <c r="G8" s="7">
        <f>G9+G18+G20</f>
        <v>32832274.579810001</v>
      </c>
      <c r="H8" s="9">
        <f t="shared" ref="H8:H45" si="2">(G8-F8)/F8*100</f>
        <v>3.5147294484869405</v>
      </c>
      <c r="I8" s="9">
        <f t="shared" ref="I8:I43" si="3">G8/G$43*100</f>
        <v>15.935979561550964</v>
      </c>
      <c r="J8" s="7">
        <f>J9+J18+J20</f>
        <v>35142474.784610003</v>
      </c>
      <c r="K8" s="7">
        <f>K9+K18+K20</f>
        <v>36191766.313509993</v>
      </c>
      <c r="L8" s="9">
        <f t="shared" ref="L8:L45" si="4">(K8-J8)/J8*100</f>
        <v>2.9858213894472447</v>
      </c>
      <c r="M8" s="9">
        <f t="shared" ref="M8:M43" si="5">K8/K$43*100</f>
        <v>16.039139492136751</v>
      </c>
    </row>
    <row r="9" spans="1:13" ht="15.75" x14ac:dyDescent="0.25">
      <c r="A9" s="8" t="s">
        <v>2</v>
      </c>
      <c r="B9" s="7">
        <f>B10+B11+B12+B13+B14+B15+B16+B17</f>
        <v>2307739.5493299998</v>
      </c>
      <c r="C9" s="7">
        <f>C10+C11+C12+C13+C14+C15+C16+C17</f>
        <v>2320929.7092699995</v>
      </c>
      <c r="D9" s="9">
        <f t="shared" si="0"/>
        <v>0.57156189674130065</v>
      </c>
      <c r="E9" s="9">
        <f t="shared" si="1"/>
        <v>11.895634776436628</v>
      </c>
      <c r="F9" s="7">
        <f>F10+F11+F12+F13+F14+F15+F16+F17</f>
        <v>21233864.052359998</v>
      </c>
      <c r="G9" s="7">
        <f>G10+G11+G12+G13+G14+G15+G16+G17</f>
        <v>22112553.062209997</v>
      </c>
      <c r="H9" s="9">
        <f t="shared" si="2"/>
        <v>4.1381493621851595</v>
      </c>
      <c r="I9" s="9">
        <f t="shared" si="3"/>
        <v>10.732890065124723</v>
      </c>
      <c r="J9" s="7">
        <f>J10+J11+J12+J13+J14+J15+J16+J17</f>
        <v>23551653.083640002</v>
      </c>
      <c r="K9" s="7">
        <f>K10+K11+K12+K13+K14+K15+K16+K17</f>
        <v>24491784.903679997</v>
      </c>
      <c r="L9" s="9">
        <f t="shared" si="4"/>
        <v>3.9917869743633894</v>
      </c>
      <c r="M9" s="9">
        <f t="shared" si="5"/>
        <v>10.854047605156381</v>
      </c>
    </row>
    <row r="10" spans="1:13" ht="14.25" x14ac:dyDescent="0.2">
      <c r="A10" s="10" t="s">
        <v>19</v>
      </c>
      <c r="B10" s="11">
        <v>1164215.72596</v>
      </c>
      <c r="C10" s="11">
        <v>1063649.04529</v>
      </c>
      <c r="D10" s="12">
        <f t="shared" si="0"/>
        <v>-8.6381482767786615</v>
      </c>
      <c r="E10" s="12">
        <f t="shared" si="1"/>
        <v>5.451600073254701</v>
      </c>
      <c r="F10" s="11">
        <v>11207548.7294</v>
      </c>
      <c r="G10" s="11">
        <v>10787263.647879999</v>
      </c>
      <c r="H10" s="12">
        <f t="shared" si="2"/>
        <v>-3.7500178823001251</v>
      </c>
      <c r="I10" s="12">
        <f t="shared" si="3"/>
        <v>5.2358727873027</v>
      </c>
      <c r="J10" s="11">
        <v>12329585.151699999</v>
      </c>
      <c r="K10" s="11">
        <v>11903313.625299999</v>
      </c>
      <c r="L10" s="12">
        <f t="shared" si="4"/>
        <v>-3.4573063177330479</v>
      </c>
      <c r="M10" s="12">
        <f t="shared" si="5"/>
        <v>5.2752028182600954</v>
      </c>
    </row>
    <row r="11" spans="1:13" ht="14.25" x14ac:dyDescent="0.2">
      <c r="A11" s="10" t="s">
        <v>20</v>
      </c>
      <c r="B11" s="11">
        <v>395391.30057999998</v>
      </c>
      <c r="C11" s="11">
        <v>360949.05803999997</v>
      </c>
      <c r="D11" s="12">
        <f t="shared" si="0"/>
        <v>-8.7109257309092634</v>
      </c>
      <c r="E11" s="12">
        <f t="shared" si="1"/>
        <v>1.8499992266862604</v>
      </c>
      <c r="F11" s="11">
        <v>3001452.8772499999</v>
      </c>
      <c r="G11" s="11">
        <v>3052964.50917</v>
      </c>
      <c r="H11" s="12">
        <f t="shared" si="2"/>
        <v>1.716223243431235</v>
      </c>
      <c r="I11" s="12">
        <f t="shared" si="3"/>
        <v>1.4818339771741498</v>
      </c>
      <c r="J11" s="11">
        <v>3416183.1968399999</v>
      </c>
      <c r="K11" s="11">
        <v>3539467.2260099999</v>
      </c>
      <c r="L11" s="12">
        <f t="shared" si="4"/>
        <v>3.6088237095726838</v>
      </c>
      <c r="M11" s="12">
        <f t="shared" si="5"/>
        <v>1.5685890562525289</v>
      </c>
    </row>
    <row r="12" spans="1:13" ht="14.25" x14ac:dyDescent="0.2">
      <c r="A12" s="10" t="s">
        <v>21</v>
      </c>
      <c r="B12" s="11">
        <v>230007.50200000001</v>
      </c>
      <c r="C12" s="11">
        <v>245342.66841000001</v>
      </c>
      <c r="D12" s="12">
        <f t="shared" si="0"/>
        <v>6.6672461883438938</v>
      </c>
      <c r="E12" s="12">
        <f t="shared" si="1"/>
        <v>1.2574731439840598</v>
      </c>
      <c r="F12" s="11">
        <v>2167223.33078</v>
      </c>
      <c r="G12" s="11">
        <v>2483483.5563300001</v>
      </c>
      <c r="H12" s="12">
        <f t="shared" si="2"/>
        <v>14.592876565064278</v>
      </c>
      <c r="I12" s="12">
        <f t="shared" si="3"/>
        <v>1.2054219118726623</v>
      </c>
      <c r="J12" s="11">
        <v>2404360.5019700001</v>
      </c>
      <c r="K12" s="11">
        <v>2719280.66542</v>
      </c>
      <c r="L12" s="12">
        <f t="shared" si="4"/>
        <v>13.097876262397909</v>
      </c>
      <c r="M12" s="12">
        <f t="shared" si="5"/>
        <v>1.2051061982752924</v>
      </c>
    </row>
    <row r="13" spans="1:13" ht="14.25" x14ac:dyDescent="0.2">
      <c r="A13" s="10" t="s">
        <v>22</v>
      </c>
      <c r="B13" s="11">
        <v>181030.31938999999</v>
      </c>
      <c r="C13" s="11">
        <v>193318.38954</v>
      </c>
      <c r="D13" s="12">
        <f t="shared" si="0"/>
        <v>6.7878519970609963</v>
      </c>
      <c r="E13" s="12">
        <f t="shared" si="1"/>
        <v>0.99082921311738159</v>
      </c>
      <c r="F13" s="11">
        <v>1438534.9404</v>
      </c>
      <c r="G13" s="11">
        <v>1677824.77798</v>
      </c>
      <c r="H13" s="12">
        <f t="shared" si="2"/>
        <v>16.634273583473956</v>
      </c>
      <c r="I13" s="12">
        <f t="shared" si="3"/>
        <v>0.81437493173851849</v>
      </c>
      <c r="J13" s="11">
        <v>1583847.0029200001</v>
      </c>
      <c r="K13" s="11">
        <v>1846879.3064999999</v>
      </c>
      <c r="L13" s="12">
        <f t="shared" si="4"/>
        <v>16.607178792842376</v>
      </c>
      <c r="M13" s="12">
        <f t="shared" si="5"/>
        <v>0.8184832584707693</v>
      </c>
    </row>
    <row r="14" spans="1:13" ht="14.25" x14ac:dyDescent="0.2">
      <c r="A14" s="10" t="s">
        <v>23</v>
      </c>
      <c r="B14" s="11">
        <v>211892.60204999999</v>
      </c>
      <c r="C14" s="11">
        <v>292708.59886999999</v>
      </c>
      <c r="D14" s="12">
        <f t="shared" si="0"/>
        <v>38.140074753968975</v>
      </c>
      <c r="E14" s="12">
        <f t="shared" si="1"/>
        <v>1.5002412930356206</v>
      </c>
      <c r="F14" s="11">
        <v>1623881.0091899999</v>
      </c>
      <c r="G14" s="11">
        <v>2353534.5509799998</v>
      </c>
      <c r="H14" s="12">
        <f t="shared" si="2"/>
        <v>44.932697510512476</v>
      </c>
      <c r="I14" s="12">
        <f t="shared" si="3"/>
        <v>1.142347856851968</v>
      </c>
      <c r="J14" s="11">
        <v>1826699.23514</v>
      </c>
      <c r="K14" s="11">
        <v>2592033.9751900001</v>
      </c>
      <c r="L14" s="12">
        <f t="shared" si="4"/>
        <v>41.897140225787858</v>
      </c>
      <c r="M14" s="12">
        <f t="shared" si="5"/>
        <v>1.1487141615663843</v>
      </c>
    </row>
    <row r="15" spans="1:13" ht="14.25" x14ac:dyDescent="0.2">
      <c r="A15" s="10" t="s">
        <v>24</v>
      </c>
      <c r="B15" s="11">
        <v>47730.163439999997</v>
      </c>
      <c r="C15" s="11">
        <v>74886.172739999995</v>
      </c>
      <c r="D15" s="12">
        <f t="shared" si="0"/>
        <v>56.894859231179709</v>
      </c>
      <c r="E15" s="12">
        <f t="shared" si="1"/>
        <v>0.38381970688822503</v>
      </c>
      <c r="F15" s="11">
        <v>817153.82785</v>
      </c>
      <c r="G15" s="11">
        <v>742269.25674999994</v>
      </c>
      <c r="H15" s="12">
        <f t="shared" si="2"/>
        <v>-9.1640727299812852</v>
      </c>
      <c r="I15" s="12">
        <f t="shared" si="3"/>
        <v>0.36027926350279926</v>
      </c>
      <c r="J15" s="11">
        <v>920559.70773999998</v>
      </c>
      <c r="K15" s="11">
        <v>796302.53543000005</v>
      </c>
      <c r="L15" s="12">
        <f t="shared" si="4"/>
        <v>-13.498002494053839</v>
      </c>
      <c r="M15" s="12">
        <f t="shared" si="5"/>
        <v>0.35289815183560924</v>
      </c>
    </row>
    <row r="16" spans="1:13" ht="14.25" x14ac:dyDescent="0.2">
      <c r="A16" s="10" t="s">
        <v>25</v>
      </c>
      <c r="B16" s="11">
        <v>68137.909379999997</v>
      </c>
      <c r="C16" s="11">
        <v>79728.069459999999</v>
      </c>
      <c r="D16" s="12">
        <f t="shared" si="0"/>
        <v>17.009855725632189</v>
      </c>
      <c r="E16" s="12">
        <f t="shared" si="1"/>
        <v>0.40863624259643588</v>
      </c>
      <c r="F16" s="11">
        <v>854755.31036</v>
      </c>
      <c r="G16" s="11">
        <v>888347.42854999995</v>
      </c>
      <c r="H16" s="12">
        <f t="shared" si="2"/>
        <v>3.9300274339157775</v>
      </c>
      <c r="I16" s="12">
        <f t="shared" si="3"/>
        <v>0.4311820197079711</v>
      </c>
      <c r="J16" s="11">
        <v>934185.01818000001</v>
      </c>
      <c r="K16" s="11">
        <v>955880.71987000003</v>
      </c>
      <c r="L16" s="12">
        <f t="shared" si="4"/>
        <v>2.3224202131038307</v>
      </c>
      <c r="M16" s="12">
        <f t="shared" si="5"/>
        <v>0.42361856757778471</v>
      </c>
    </row>
    <row r="17" spans="1:13" ht="14.25" x14ac:dyDescent="0.2">
      <c r="A17" s="10" t="s">
        <v>26</v>
      </c>
      <c r="B17" s="11">
        <v>9334.0265299999992</v>
      </c>
      <c r="C17" s="11">
        <v>10347.706920000001</v>
      </c>
      <c r="D17" s="12">
        <f t="shared" si="0"/>
        <v>10.860054733527754</v>
      </c>
      <c r="E17" s="12">
        <f t="shared" si="1"/>
        <v>5.3035876873945551E-2</v>
      </c>
      <c r="F17" s="11">
        <v>123314.02713</v>
      </c>
      <c r="G17" s="11">
        <v>126865.33457000001</v>
      </c>
      <c r="H17" s="12">
        <f t="shared" si="2"/>
        <v>2.8798892734693906</v>
      </c>
      <c r="I17" s="12">
        <f t="shared" si="3"/>
        <v>6.1577316973953765E-2</v>
      </c>
      <c r="J17" s="11">
        <v>136233.26915000001</v>
      </c>
      <c r="K17" s="11">
        <v>138626.84995999999</v>
      </c>
      <c r="L17" s="12">
        <f t="shared" si="4"/>
        <v>1.7569723056153972</v>
      </c>
      <c r="M17" s="12">
        <f t="shared" si="5"/>
        <v>6.1435392917917914E-2</v>
      </c>
    </row>
    <row r="18" spans="1:13" ht="15.75" x14ac:dyDescent="0.25">
      <c r="A18" s="8" t="s">
        <v>3</v>
      </c>
      <c r="B18" s="7">
        <f>B19</f>
        <v>306873.67138999997</v>
      </c>
      <c r="C18" s="7">
        <f>C19</f>
        <v>364523.98070000001</v>
      </c>
      <c r="D18" s="9">
        <f t="shared" si="0"/>
        <v>18.786332841416474</v>
      </c>
      <c r="E18" s="9">
        <f t="shared" si="1"/>
        <v>1.8683220454030511</v>
      </c>
      <c r="F18" s="7">
        <f>F19</f>
        <v>3179840.45952</v>
      </c>
      <c r="G18" s="7">
        <f>G19</f>
        <v>3531919.5281600002</v>
      </c>
      <c r="H18" s="9">
        <f t="shared" si="2"/>
        <v>11.072224318233465</v>
      </c>
      <c r="I18" s="9">
        <f t="shared" si="3"/>
        <v>1.7143069779396991</v>
      </c>
      <c r="J18" s="7">
        <f>J19</f>
        <v>3531784.19123</v>
      </c>
      <c r="K18" s="7">
        <f>K19</f>
        <v>3837713.8401700002</v>
      </c>
      <c r="L18" s="9">
        <f t="shared" si="4"/>
        <v>8.6621841079552304</v>
      </c>
      <c r="M18" s="9">
        <f t="shared" si="5"/>
        <v>1.7007632918544</v>
      </c>
    </row>
    <row r="19" spans="1:13" ht="14.25" x14ac:dyDescent="0.2">
      <c r="A19" s="10" t="s">
        <v>27</v>
      </c>
      <c r="B19" s="11">
        <v>306873.67138999997</v>
      </c>
      <c r="C19" s="11">
        <v>364523.98070000001</v>
      </c>
      <c r="D19" s="12">
        <f t="shared" si="0"/>
        <v>18.786332841416474</v>
      </c>
      <c r="E19" s="12">
        <f t="shared" si="1"/>
        <v>1.8683220454030511</v>
      </c>
      <c r="F19" s="11">
        <v>3179840.45952</v>
      </c>
      <c r="G19" s="11">
        <v>3531919.5281600002</v>
      </c>
      <c r="H19" s="12">
        <f t="shared" si="2"/>
        <v>11.072224318233465</v>
      </c>
      <c r="I19" s="12">
        <f t="shared" si="3"/>
        <v>1.7143069779396991</v>
      </c>
      <c r="J19" s="11">
        <v>3531784.19123</v>
      </c>
      <c r="K19" s="11">
        <v>3837713.8401700002</v>
      </c>
      <c r="L19" s="12">
        <f t="shared" si="4"/>
        <v>8.6621841079552304</v>
      </c>
      <c r="M19" s="12">
        <f t="shared" si="5"/>
        <v>1.7007632918544</v>
      </c>
    </row>
    <row r="20" spans="1:13" ht="15.75" x14ac:dyDescent="0.25">
      <c r="A20" s="8" t="s">
        <v>11</v>
      </c>
      <c r="B20" s="7">
        <f>B21</f>
        <v>686884.01676000003</v>
      </c>
      <c r="C20" s="7">
        <f>C21</f>
        <v>671663.64948000002</v>
      </c>
      <c r="D20" s="9">
        <f t="shared" si="0"/>
        <v>-2.2158569581796024</v>
      </c>
      <c r="E20" s="9">
        <f t="shared" si="1"/>
        <v>3.4425279813130047</v>
      </c>
      <c r="F20" s="7">
        <f>F21</f>
        <v>7303786.0855799997</v>
      </c>
      <c r="G20" s="7">
        <f>G21</f>
        <v>7187801.9894399997</v>
      </c>
      <c r="H20" s="9">
        <f t="shared" si="2"/>
        <v>-1.5879996317114158</v>
      </c>
      <c r="I20" s="9">
        <f t="shared" si="3"/>
        <v>3.4887825184865418</v>
      </c>
      <c r="J20" s="7">
        <f>J21</f>
        <v>8059037.5097399997</v>
      </c>
      <c r="K20" s="7">
        <f>K21</f>
        <v>7862267.5696599996</v>
      </c>
      <c r="L20" s="9">
        <f t="shared" si="4"/>
        <v>-2.4416059590514085</v>
      </c>
      <c r="M20" s="9">
        <f t="shared" si="5"/>
        <v>3.4843285951259713</v>
      </c>
    </row>
    <row r="21" spans="1:13" ht="14.25" x14ac:dyDescent="0.2">
      <c r="A21" s="10" t="s">
        <v>28</v>
      </c>
      <c r="B21" s="11">
        <v>686884.01676000003</v>
      </c>
      <c r="C21" s="11">
        <v>671663.64948000002</v>
      </c>
      <c r="D21" s="12">
        <f t="shared" si="0"/>
        <v>-2.2158569581796024</v>
      </c>
      <c r="E21" s="12">
        <f t="shared" si="1"/>
        <v>3.4425279813130047</v>
      </c>
      <c r="F21" s="11">
        <v>7303786.0855799997</v>
      </c>
      <c r="G21" s="11">
        <v>7187801.9894399997</v>
      </c>
      <c r="H21" s="12">
        <f t="shared" si="2"/>
        <v>-1.5879996317114158</v>
      </c>
      <c r="I21" s="12">
        <f t="shared" si="3"/>
        <v>3.4887825184865418</v>
      </c>
      <c r="J21" s="11">
        <v>8059037.5097399997</v>
      </c>
      <c r="K21" s="11">
        <v>7862267.5696599996</v>
      </c>
      <c r="L21" s="12">
        <f t="shared" si="4"/>
        <v>-2.4416059590514085</v>
      </c>
      <c r="M21" s="12">
        <f t="shared" si="5"/>
        <v>3.4843285951259713</v>
      </c>
    </row>
    <row r="22" spans="1:13" ht="16.5" x14ac:dyDescent="0.25">
      <c r="A22" s="17" t="s">
        <v>4</v>
      </c>
      <c r="B22" s="7">
        <f>B23+B27+B29</f>
        <v>16120818.866239998</v>
      </c>
      <c r="C22" s="7">
        <f>C23+C27+C29</f>
        <v>15666998.14597</v>
      </c>
      <c r="D22" s="9">
        <f t="shared" si="0"/>
        <v>-2.8151220110808626</v>
      </c>
      <c r="E22" s="9">
        <f t="shared" si="1"/>
        <v>80.299238379859162</v>
      </c>
      <c r="F22" s="7">
        <f>F23+F27+F29</f>
        <v>164887822.17564005</v>
      </c>
      <c r="G22" s="7">
        <f>G23+G27+G29</f>
        <v>167716941.09406999</v>
      </c>
      <c r="H22" s="9">
        <f t="shared" si="2"/>
        <v>1.7157840288631729</v>
      </c>
      <c r="I22" s="9">
        <f t="shared" si="3"/>
        <v>81.405683267662695</v>
      </c>
      <c r="J22" s="7">
        <f>J23+J27+J29</f>
        <v>181006211.14375997</v>
      </c>
      <c r="K22" s="7">
        <f>K23+K27+K29</f>
        <v>183471270.72886997</v>
      </c>
      <c r="L22" s="9">
        <f t="shared" si="4"/>
        <v>1.3618646396350413</v>
      </c>
      <c r="M22" s="9">
        <f t="shared" si="5"/>
        <v>81.309137512900165</v>
      </c>
    </row>
    <row r="23" spans="1:13" ht="15.75" x14ac:dyDescent="0.25">
      <c r="A23" s="8" t="s">
        <v>5</v>
      </c>
      <c r="B23" s="7">
        <f>B24+B25+B26</f>
        <v>1191727.91833</v>
      </c>
      <c r="C23" s="7">
        <f>C24+C25+C26</f>
        <v>1232404.5977400001</v>
      </c>
      <c r="D23" s="9">
        <f>(C23-B23)/B23*100</f>
        <v>3.4132522016435942</v>
      </c>
      <c r="E23" s="9">
        <f t="shared" si="1"/>
        <v>6.3165355387377984</v>
      </c>
      <c r="F23" s="7">
        <f>F24+F25+F26</f>
        <v>13027222.733829999</v>
      </c>
      <c r="G23" s="7">
        <f>G24+G25+G26</f>
        <v>12752846.147049999</v>
      </c>
      <c r="H23" s="9">
        <f t="shared" si="2"/>
        <v>-2.1061786720471143</v>
      </c>
      <c r="I23" s="9">
        <f t="shared" si="3"/>
        <v>6.1899182481851929</v>
      </c>
      <c r="J23" s="7">
        <f>J24+J25+J26</f>
        <v>14266712.133790001</v>
      </c>
      <c r="K23" s="7">
        <f>K24+K25+K26</f>
        <v>13886850.983899999</v>
      </c>
      <c r="L23" s="9">
        <f t="shared" si="4"/>
        <v>-2.6625696679637878</v>
      </c>
      <c r="M23" s="9">
        <f t="shared" si="5"/>
        <v>6.1542489556290239</v>
      </c>
    </row>
    <row r="24" spans="1:13" ht="14.25" x14ac:dyDescent="0.2">
      <c r="A24" s="10" t="s">
        <v>29</v>
      </c>
      <c r="B24" s="11">
        <v>801033.65899999999</v>
      </c>
      <c r="C24" s="11">
        <v>855846.91228000005</v>
      </c>
      <c r="D24" s="12">
        <f t="shared" si="0"/>
        <v>6.8428152380548166</v>
      </c>
      <c r="E24" s="12">
        <f t="shared" si="1"/>
        <v>4.3865362455229411</v>
      </c>
      <c r="F24" s="11">
        <v>8788052.6754599996</v>
      </c>
      <c r="G24" s="11">
        <v>8715896.5931499992</v>
      </c>
      <c r="H24" s="12">
        <f t="shared" si="2"/>
        <v>-0.82107020718584289</v>
      </c>
      <c r="I24" s="12">
        <f t="shared" si="3"/>
        <v>4.2304821017317975</v>
      </c>
      <c r="J24" s="11">
        <v>9585071.4843400009</v>
      </c>
      <c r="K24" s="11">
        <v>9478918.8877099995</v>
      </c>
      <c r="L24" s="12">
        <f t="shared" si="4"/>
        <v>-1.1074784033007219</v>
      </c>
      <c r="M24" s="12">
        <f t="shared" si="5"/>
        <v>4.2007814970301105</v>
      </c>
    </row>
    <row r="25" spans="1:13" ht="14.25" x14ac:dyDescent="0.2">
      <c r="A25" s="10" t="s">
        <v>30</v>
      </c>
      <c r="B25" s="11">
        <v>123845.19396</v>
      </c>
      <c r="C25" s="11">
        <v>116680.06258</v>
      </c>
      <c r="D25" s="12">
        <f t="shared" si="0"/>
        <v>-5.7855546516518261</v>
      </c>
      <c r="E25" s="12">
        <f t="shared" si="1"/>
        <v>0.59802905904462378</v>
      </c>
      <c r="F25" s="11">
        <v>1742919.66047</v>
      </c>
      <c r="G25" s="11">
        <v>1416715.7287399999</v>
      </c>
      <c r="H25" s="12">
        <f t="shared" si="2"/>
        <v>-18.715947678393572</v>
      </c>
      <c r="I25" s="12">
        <f t="shared" si="3"/>
        <v>0.68763901333877886</v>
      </c>
      <c r="J25" s="11">
        <v>1924876.5933600001</v>
      </c>
      <c r="K25" s="11">
        <v>1532239.2078499999</v>
      </c>
      <c r="L25" s="12">
        <f t="shared" si="4"/>
        <v>-20.398054964376989</v>
      </c>
      <c r="M25" s="12">
        <f t="shared" si="5"/>
        <v>0.67904390675879744</v>
      </c>
    </row>
    <row r="26" spans="1:13" ht="14.25" x14ac:dyDescent="0.2">
      <c r="A26" s="10" t="s">
        <v>31</v>
      </c>
      <c r="B26" s="11">
        <v>266849.06537000003</v>
      </c>
      <c r="C26" s="11">
        <v>259877.62288000001</v>
      </c>
      <c r="D26" s="12">
        <f t="shared" si="0"/>
        <v>-2.6125039937216008</v>
      </c>
      <c r="E26" s="12">
        <f t="shared" si="1"/>
        <v>1.3319702341702326</v>
      </c>
      <c r="F26" s="11">
        <v>2496250.3979000002</v>
      </c>
      <c r="G26" s="11">
        <v>2620233.82516</v>
      </c>
      <c r="H26" s="12">
        <f t="shared" si="2"/>
        <v>4.9667864796056636</v>
      </c>
      <c r="I26" s="12">
        <f t="shared" si="3"/>
        <v>1.2717971331146167</v>
      </c>
      <c r="J26" s="11">
        <v>2756764.0560900001</v>
      </c>
      <c r="K26" s="11">
        <v>2875692.8883400001</v>
      </c>
      <c r="L26" s="12">
        <f t="shared" si="4"/>
        <v>4.314073668628728</v>
      </c>
      <c r="M26" s="12">
        <f t="shared" si="5"/>
        <v>1.2744235518401168</v>
      </c>
    </row>
    <row r="27" spans="1:13" ht="15.75" x14ac:dyDescent="0.25">
      <c r="A27" s="8" t="s">
        <v>6</v>
      </c>
      <c r="B27" s="7">
        <f>B28</f>
        <v>2850278.6561099999</v>
      </c>
      <c r="C27" s="7">
        <f>C28</f>
        <v>2535203.9678799999</v>
      </c>
      <c r="D27" s="9">
        <f t="shared" si="0"/>
        <v>-11.054171407226802</v>
      </c>
      <c r="E27" s="9">
        <f t="shared" si="1"/>
        <v>12.993870673989083</v>
      </c>
      <c r="F27" s="7">
        <f>F28</f>
        <v>27796475.408100002</v>
      </c>
      <c r="G27" s="7">
        <f>G28</f>
        <v>28147341.79936</v>
      </c>
      <c r="H27" s="9">
        <f t="shared" si="2"/>
        <v>1.2622693564873848</v>
      </c>
      <c r="I27" s="9">
        <f t="shared" si="3"/>
        <v>13.662028274532842</v>
      </c>
      <c r="J27" s="7">
        <f>J28</f>
        <v>30499396.205060001</v>
      </c>
      <c r="K27" s="7">
        <f>K28</f>
        <v>30843823.940340001</v>
      </c>
      <c r="L27" s="9">
        <f t="shared" si="4"/>
        <v>1.1292936193368228</v>
      </c>
      <c r="M27" s="9">
        <f t="shared" si="5"/>
        <v>13.669086785226922</v>
      </c>
    </row>
    <row r="28" spans="1:13" ht="14.25" x14ac:dyDescent="0.2">
      <c r="A28" s="10" t="s">
        <v>32</v>
      </c>
      <c r="B28" s="11">
        <v>2850278.6561099999</v>
      </c>
      <c r="C28" s="11">
        <v>2535203.9678799999</v>
      </c>
      <c r="D28" s="12">
        <f t="shared" si="0"/>
        <v>-11.054171407226802</v>
      </c>
      <c r="E28" s="12">
        <f t="shared" si="1"/>
        <v>12.993870673989083</v>
      </c>
      <c r="F28" s="11">
        <v>27796475.408100002</v>
      </c>
      <c r="G28" s="11">
        <v>28147341.79936</v>
      </c>
      <c r="H28" s="12">
        <f t="shared" si="2"/>
        <v>1.2622693564873848</v>
      </c>
      <c r="I28" s="12">
        <f t="shared" si="3"/>
        <v>13.662028274532842</v>
      </c>
      <c r="J28" s="11">
        <v>30499396.205060001</v>
      </c>
      <c r="K28" s="11">
        <v>30843823.940340001</v>
      </c>
      <c r="L28" s="12">
        <f t="shared" si="4"/>
        <v>1.1292936193368228</v>
      </c>
      <c r="M28" s="12">
        <f t="shared" si="5"/>
        <v>13.669086785226922</v>
      </c>
    </row>
    <row r="29" spans="1:13" ht="15.75" x14ac:dyDescent="0.25">
      <c r="A29" s="8" t="s">
        <v>7</v>
      </c>
      <c r="B29" s="7">
        <f>B30+B31+B32+B33+B34+B35+B36+B37+B38+B39+B40</f>
        <v>12078812.291799998</v>
      </c>
      <c r="C29" s="7">
        <f>C30+C31+C32+C33+C34+C35+C36+C37+C38+C39+C40</f>
        <v>11899389.58035</v>
      </c>
      <c r="D29" s="9">
        <f t="shared" si="0"/>
        <v>-1.4854333945714437</v>
      </c>
      <c r="E29" s="9">
        <f t="shared" si="1"/>
        <v>60.98883216713228</v>
      </c>
      <c r="F29" s="7">
        <f>F30+F31+F32+F33+F34+F35+F36+F37+F38+F39+F40</f>
        <v>124064124.03371003</v>
      </c>
      <c r="G29" s="7">
        <f>G30+G31+G32+G33+G34+G35+G36+G37+G38+G39+G40</f>
        <v>126816753.14765999</v>
      </c>
      <c r="H29" s="9">
        <f t="shared" si="2"/>
        <v>2.2187148262152121</v>
      </c>
      <c r="I29" s="9">
        <f t="shared" si="3"/>
        <v>61.553736744944665</v>
      </c>
      <c r="J29" s="7">
        <f>J30+J31+J32+J33+J34+J35+J36+J37+J38+J39+J40</f>
        <v>136240102.80490997</v>
      </c>
      <c r="K29" s="7">
        <f>K30+K31+K32+K33+K34+K35+K36+K37+K38+K39+K40</f>
        <v>138740595.80462998</v>
      </c>
      <c r="L29" s="9">
        <f t="shared" si="4"/>
        <v>1.8353575402835733</v>
      </c>
      <c r="M29" s="9">
        <f t="shared" si="5"/>
        <v>61.485801772044226</v>
      </c>
    </row>
    <row r="30" spans="1:13" ht="14.25" x14ac:dyDescent="0.2">
      <c r="A30" s="10" t="s">
        <v>33</v>
      </c>
      <c r="B30" s="11">
        <v>1428517.13243</v>
      </c>
      <c r="C30" s="11">
        <v>1489931.4979600001</v>
      </c>
      <c r="D30" s="12">
        <f t="shared" si="0"/>
        <v>4.299168986901142</v>
      </c>
      <c r="E30" s="12">
        <f t="shared" si="1"/>
        <v>7.6364574380910115</v>
      </c>
      <c r="F30" s="11">
        <v>17793151.52265</v>
      </c>
      <c r="G30" s="11">
        <v>16661719.07949</v>
      </c>
      <c r="H30" s="12">
        <f t="shared" si="2"/>
        <v>-6.3588085658672062</v>
      </c>
      <c r="I30" s="12">
        <f t="shared" si="3"/>
        <v>8.0871891487632954</v>
      </c>
      <c r="J30" s="11">
        <v>19497058.827980001</v>
      </c>
      <c r="K30" s="11">
        <v>18111715.608040001</v>
      </c>
      <c r="L30" s="12">
        <f t="shared" si="4"/>
        <v>-7.1053959069555122</v>
      </c>
      <c r="M30" s="12">
        <f t="shared" si="5"/>
        <v>8.0265862285595286</v>
      </c>
    </row>
    <row r="31" spans="1:13" ht="14.25" x14ac:dyDescent="0.2">
      <c r="A31" s="10" t="s">
        <v>34</v>
      </c>
      <c r="B31" s="11">
        <v>3166928.9833</v>
      </c>
      <c r="C31" s="11">
        <v>3241318.2499500001</v>
      </c>
      <c r="D31" s="12">
        <f t="shared" si="0"/>
        <v>2.3489401575555728</v>
      </c>
      <c r="E31" s="12">
        <f t="shared" si="1"/>
        <v>16.612971061381867</v>
      </c>
      <c r="F31" s="11">
        <v>31819105.04025</v>
      </c>
      <c r="G31" s="11">
        <v>33731566.455289997</v>
      </c>
      <c r="H31" s="12">
        <f t="shared" si="2"/>
        <v>6.0104186230907626</v>
      </c>
      <c r="I31" s="12">
        <f t="shared" si="3"/>
        <v>16.372473746950199</v>
      </c>
      <c r="J31" s="11">
        <v>34960388.244139999</v>
      </c>
      <c r="K31" s="11">
        <v>36902494.374710001</v>
      </c>
      <c r="L31" s="12">
        <f t="shared" si="4"/>
        <v>5.5551617934206847</v>
      </c>
      <c r="M31" s="12">
        <f t="shared" si="5"/>
        <v>16.354113522854551</v>
      </c>
    </row>
    <row r="32" spans="1:13" ht="14.25" x14ac:dyDescent="0.2">
      <c r="A32" s="10" t="s">
        <v>35</v>
      </c>
      <c r="B32" s="11">
        <v>259258.75424000001</v>
      </c>
      <c r="C32" s="11">
        <v>152747.57754</v>
      </c>
      <c r="D32" s="12">
        <f t="shared" si="0"/>
        <v>-41.082962468222348</v>
      </c>
      <c r="E32" s="12">
        <f t="shared" si="1"/>
        <v>0.78288859337010408</v>
      </c>
      <c r="F32" s="11">
        <v>1717706.7892400001</v>
      </c>
      <c r="G32" s="11">
        <v>1691084.9778499999</v>
      </c>
      <c r="H32" s="12">
        <f t="shared" si="2"/>
        <v>-1.5498460829731593</v>
      </c>
      <c r="I32" s="12">
        <f t="shared" si="3"/>
        <v>0.82081110702076177</v>
      </c>
      <c r="J32" s="11">
        <v>1907021.73263</v>
      </c>
      <c r="K32" s="11">
        <v>1913287.06856</v>
      </c>
      <c r="L32" s="12">
        <f t="shared" si="4"/>
        <v>0.32854035288624889</v>
      </c>
      <c r="M32" s="12">
        <f t="shared" si="5"/>
        <v>0.84791324953045877</v>
      </c>
    </row>
    <row r="33" spans="1:13" ht="14.25" x14ac:dyDescent="0.2">
      <c r="A33" s="10" t="s">
        <v>36</v>
      </c>
      <c r="B33" s="11">
        <v>1384070.59778</v>
      </c>
      <c r="C33" s="11">
        <v>1455475.9471700001</v>
      </c>
      <c r="D33" s="12">
        <f t="shared" si="0"/>
        <v>5.1590828895962204</v>
      </c>
      <c r="E33" s="12">
        <f t="shared" si="1"/>
        <v>7.4598598243926117</v>
      </c>
      <c r="F33" s="11">
        <v>14769630.233109999</v>
      </c>
      <c r="G33" s="11">
        <v>15205761.814710001</v>
      </c>
      <c r="H33" s="12">
        <f t="shared" si="2"/>
        <v>2.9528943833833954</v>
      </c>
      <c r="I33" s="12">
        <f t="shared" si="3"/>
        <v>7.3805032577926548</v>
      </c>
      <c r="J33" s="11">
        <v>16242583.193329999</v>
      </c>
      <c r="K33" s="11">
        <v>16637296.563829999</v>
      </c>
      <c r="L33" s="12">
        <f t="shared" si="4"/>
        <v>2.4301145070452148</v>
      </c>
      <c r="M33" s="12">
        <f t="shared" si="5"/>
        <v>7.3731665387026277</v>
      </c>
    </row>
    <row r="34" spans="1:13" ht="14.25" x14ac:dyDescent="0.2">
      <c r="A34" s="10" t="s">
        <v>37</v>
      </c>
      <c r="B34" s="11">
        <v>1016192.07599</v>
      </c>
      <c r="C34" s="11">
        <v>949066.61418999999</v>
      </c>
      <c r="D34" s="12">
        <f t="shared" si="0"/>
        <v>-6.6055879971908578</v>
      </c>
      <c r="E34" s="12">
        <f t="shared" si="1"/>
        <v>4.8643221618566317</v>
      </c>
      <c r="F34" s="11">
        <v>10337601.54112</v>
      </c>
      <c r="G34" s="11">
        <v>10227553.539489999</v>
      </c>
      <c r="H34" s="12">
        <f t="shared" si="2"/>
        <v>-1.0645409497770013</v>
      </c>
      <c r="I34" s="12">
        <f t="shared" si="3"/>
        <v>4.9642032498780368</v>
      </c>
      <c r="J34" s="11">
        <v>11362374.742699999</v>
      </c>
      <c r="K34" s="11">
        <v>11217778.42241</v>
      </c>
      <c r="L34" s="12">
        <f t="shared" si="4"/>
        <v>-1.272588904734886</v>
      </c>
      <c r="M34" s="12">
        <f t="shared" si="5"/>
        <v>4.9713935305155923</v>
      </c>
    </row>
    <row r="35" spans="1:13" ht="14.25" x14ac:dyDescent="0.2">
      <c r="A35" s="10" t="s">
        <v>38</v>
      </c>
      <c r="B35" s="11">
        <v>974539.90815999999</v>
      </c>
      <c r="C35" s="11">
        <v>1062008.5528899999</v>
      </c>
      <c r="D35" s="12">
        <f t="shared" si="0"/>
        <v>8.9753784321821062</v>
      </c>
      <c r="E35" s="12">
        <f t="shared" si="1"/>
        <v>5.443191934754867</v>
      </c>
      <c r="F35" s="11">
        <v>11516007.185799999</v>
      </c>
      <c r="G35" s="11">
        <v>11463470.668129999</v>
      </c>
      <c r="H35" s="12">
        <f t="shared" si="2"/>
        <v>-0.45620428002841978</v>
      </c>
      <c r="I35" s="12">
        <f t="shared" si="3"/>
        <v>5.5640870640165021</v>
      </c>
      <c r="J35" s="11">
        <v>12611720.64543</v>
      </c>
      <c r="K35" s="11">
        <v>12412688.861950001</v>
      </c>
      <c r="L35" s="12">
        <f t="shared" si="4"/>
        <v>-1.5781493189997129</v>
      </c>
      <c r="M35" s="12">
        <f t="shared" si="5"/>
        <v>5.5009431262543966</v>
      </c>
    </row>
    <row r="36" spans="1:13" ht="14.25" x14ac:dyDescent="0.2">
      <c r="A36" s="10" t="s">
        <v>39</v>
      </c>
      <c r="B36" s="11">
        <v>1162620.5227099999</v>
      </c>
      <c r="C36" s="11">
        <v>1261929.4678400001</v>
      </c>
      <c r="D36" s="12">
        <f t="shared" si="0"/>
        <v>8.5418193804558715</v>
      </c>
      <c r="E36" s="12">
        <f t="shared" si="1"/>
        <v>6.4678615656004563</v>
      </c>
      <c r="F36" s="11">
        <v>13511724.08986</v>
      </c>
      <c r="G36" s="11">
        <v>14719942.979490001</v>
      </c>
      <c r="H36" s="12">
        <f t="shared" si="2"/>
        <v>8.9420038597200211</v>
      </c>
      <c r="I36" s="12">
        <f t="shared" si="3"/>
        <v>7.144698729237593</v>
      </c>
      <c r="J36" s="11">
        <v>14839370.82447</v>
      </c>
      <c r="K36" s="11">
        <v>16067318.15484</v>
      </c>
      <c r="L36" s="12">
        <f t="shared" si="4"/>
        <v>8.2749285323143535</v>
      </c>
      <c r="M36" s="12">
        <f t="shared" si="5"/>
        <v>7.1205686651944697</v>
      </c>
    </row>
    <row r="37" spans="1:13" ht="14.25" x14ac:dyDescent="0.2">
      <c r="A37" s="13" t="s">
        <v>40</v>
      </c>
      <c r="B37" s="11">
        <v>345072.71172000002</v>
      </c>
      <c r="C37" s="11">
        <v>346039.55523</v>
      </c>
      <c r="D37" s="12">
        <f t="shared" si="0"/>
        <v>0.28018544415777974</v>
      </c>
      <c r="E37" s="12">
        <f t="shared" si="1"/>
        <v>1.7735824358555723</v>
      </c>
      <c r="F37" s="11">
        <v>4246850.9197699996</v>
      </c>
      <c r="G37" s="11">
        <v>3973829.2801999999</v>
      </c>
      <c r="H37" s="12">
        <f t="shared" si="2"/>
        <v>-6.4288020636426273</v>
      </c>
      <c r="I37" s="12">
        <f t="shared" si="3"/>
        <v>1.9287991161386802</v>
      </c>
      <c r="J37" s="11">
        <v>4686577.3005900001</v>
      </c>
      <c r="K37" s="11">
        <v>4325832.6091999998</v>
      </c>
      <c r="L37" s="12">
        <f t="shared" si="4"/>
        <v>-7.6974019258059734</v>
      </c>
      <c r="M37" s="12">
        <f t="shared" si="5"/>
        <v>1.9170833508806366</v>
      </c>
    </row>
    <row r="38" spans="1:13" ht="14.25" x14ac:dyDescent="0.2">
      <c r="A38" s="10" t="s">
        <v>41</v>
      </c>
      <c r="B38" s="11">
        <v>1253996.5125800001</v>
      </c>
      <c r="C38" s="11">
        <v>676705.65015999996</v>
      </c>
      <c r="D38" s="12">
        <f t="shared" si="0"/>
        <v>-46.036081969021524</v>
      </c>
      <c r="E38" s="12">
        <f t="shared" si="1"/>
        <v>3.4683701248265573</v>
      </c>
      <c r="F38" s="11">
        <v>6957168.0839999998</v>
      </c>
      <c r="G38" s="11">
        <v>6844114.9792799996</v>
      </c>
      <c r="H38" s="12">
        <f t="shared" si="2"/>
        <v>-1.6249873993988757</v>
      </c>
      <c r="I38" s="12">
        <f t="shared" si="3"/>
        <v>3.321965286370423</v>
      </c>
      <c r="J38" s="11">
        <v>7504095.8953499999</v>
      </c>
      <c r="K38" s="11">
        <v>7538742.2277899999</v>
      </c>
      <c r="L38" s="12">
        <f t="shared" si="4"/>
        <v>0.46169895645215608</v>
      </c>
      <c r="M38" s="12">
        <f t="shared" si="5"/>
        <v>3.340951561727159</v>
      </c>
    </row>
    <row r="39" spans="1:13" ht="14.25" x14ac:dyDescent="0.2">
      <c r="A39" s="10" t="s">
        <v>42</v>
      </c>
      <c r="B39" s="11">
        <v>481780.40470999997</v>
      </c>
      <c r="C39" s="11">
        <v>637198.53679000004</v>
      </c>
      <c r="D39" s="12">
        <f>(C39-B39)/B39*100</f>
        <v>32.259122737370674</v>
      </c>
      <c r="E39" s="12">
        <f t="shared" si="1"/>
        <v>3.2658813592927611</v>
      </c>
      <c r="F39" s="11">
        <v>4826377.9065100001</v>
      </c>
      <c r="G39" s="11">
        <v>5760556.1871100003</v>
      </c>
      <c r="H39" s="12">
        <f t="shared" si="2"/>
        <v>19.355680361041465</v>
      </c>
      <c r="I39" s="12">
        <f t="shared" si="3"/>
        <v>2.7960324660967233</v>
      </c>
      <c r="J39" s="11">
        <v>5473798.0595100001</v>
      </c>
      <c r="K39" s="11">
        <v>6479357.0670800004</v>
      </c>
      <c r="L39" s="12">
        <f t="shared" si="4"/>
        <v>18.370407469142467</v>
      </c>
      <c r="M39" s="12">
        <f t="shared" si="5"/>
        <v>2.8714628326792866</v>
      </c>
    </row>
    <row r="40" spans="1:13" ht="14.25" x14ac:dyDescent="0.2">
      <c r="A40" s="10" t="s">
        <v>43</v>
      </c>
      <c r="B40" s="11">
        <v>605834.68818000006</v>
      </c>
      <c r="C40" s="11">
        <v>626967.93062999996</v>
      </c>
      <c r="D40" s="12">
        <f>(C40-B40)/B40*100</f>
        <v>3.4882853131910778</v>
      </c>
      <c r="E40" s="12">
        <f t="shared" si="1"/>
        <v>3.2134456677098382</v>
      </c>
      <c r="F40" s="11">
        <v>6568800.7214000002</v>
      </c>
      <c r="G40" s="11">
        <v>6537153.1866199998</v>
      </c>
      <c r="H40" s="12">
        <f t="shared" si="2"/>
        <v>-0.48178558190840259</v>
      </c>
      <c r="I40" s="12">
        <f t="shared" si="3"/>
        <v>3.1729735726798047</v>
      </c>
      <c r="J40" s="11">
        <v>7155113.3387799999</v>
      </c>
      <c r="K40" s="11">
        <v>7134084.8462199997</v>
      </c>
      <c r="L40" s="12">
        <f t="shared" si="4"/>
        <v>-0.29389461164825764</v>
      </c>
      <c r="M40" s="12">
        <f t="shared" si="5"/>
        <v>3.1616191651455288</v>
      </c>
    </row>
    <row r="41" spans="1:13" ht="15.75" x14ac:dyDescent="0.25">
      <c r="A41" s="8" t="s">
        <v>8</v>
      </c>
      <c r="B41" s="7">
        <f>B42</f>
        <v>480883.13955999998</v>
      </c>
      <c r="C41" s="7">
        <f>C42</f>
        <v>486652.56427999999</v>
      </c>
      <c r="D41" s="9">
        <f t="shared" si="0"/>
        <v>1.1997560832095169</v>
      </c>
      <c r="E41" s="9">
        <f t="shared" si="1"/>
        <v>2.4942768169881595</v>
      </c>
      <c r="F41" s="7">
        <f>F42</f>
        <v>5237711.5876799999</v>
      </c>
      <c r="G41" s="7">
        <f>G42</f>
        <v>5476867.9628299996</v>
      </c>
      <c r="H41" s="9">
        <f t="shared" si="2"/>
        <v>4.5660470445248791</v>
      </c>
      <c r="I41" s="9">
        <f t="shared" si="3"/>
        <v>2.6583371707863326</v>
      </c>
      <c r="J41" s="7">
        <f>J42</f>
        <v>5753004.2542000003</v>
      </c>
      <c r="K41" s="7">
        <f>K42</f>
        <v>5983521.6851199996</v>
      </c>
      <c r="L41" s="9">
        <f t="shared" si="4"/>
        <v>4.0069052747824623</v>
      </c>
      <c r="M41" s="9">
        <f t="shared" si="5"/>
        <v>2.6517229949630856</v>
      </c>
    </row>
    <row r="42" spans="1:13" ht="14.25" x14ac:dyDescent="0.2">
      <c r="A42" s="10" t="s">
        <v>44</v>
      </c>
      <c r="B42" s="11">
        <v>480883.13955999998</v>
      </c>
      <c r="C42" s="11">
        <v>486652.56427999999</v>
      </c>
      <c r="D42" s="12">
        <f t="shared" si="0"/>
        <v>1.1997560832095169</v>
      </c>
      <c r="E42" s="12">
        <f t="shared" si="1"/>
        <v>2.4942768169881595</v>
      </c>
      <c r="F42" s="11">
        <v>5237711.5876799999</v>
      </c>
      <c r="G42" s="11">
        <v>5476867.9628299996</v>
      </c>
      <c r="H42" s="12">
        <f t="shared" si="2"/>
        <v>4.5660470445248791</v>
      </c>
      <c r="I42" s="12">
        <f t="shared" si="3"/>
        <v>2.6583371707863326</v>
      </c>
      <c r="J42" s="11">
        <v>5753004.2542000003</v>
      </c>
      <c r="K42" s="11">
        <v>5983521.6851199996</v>
      </c>
      <c r="L42" s="12">
        <f t="shared" si="4"/>
        <v>4.0069052747824623</v>
      </c>
      <c r="M42" s="12">
        <f t="shared" si="5"/>
        <v>2.6517229949630856</v>
      </c>
    </row>
    <row r="43" spans="1:13" ht="15.75" x14ac:dyDescent="0.25">
      <c r="A43" s="8" t="s">
        <v>9</v>
      </c>
      <c r="B43" s="7">
        <f>B8+B22+B41</f>
        <v>19903199.243279997</v>
      </c>
      <c r="C43" s="7">
        <f>C8+C22+C41</f>
        <v>19510768.049699999</v>
      </c>
      <c r="D43" s="9">
        <f t="shared" si="0"/>
        <v>-1.9716990659805411</v>
      </c>
      <c r="E43" s="9">
        <f t="shared" si="1"/>
        <v>100</v>
      </c>
      <c r="F43" s="14">
        <f>F8+F22+F41</f>
        <v>201843024.36078006</v>
      </c>
      <c r="G43" s="14">
        <f>G8+G22+G41</f>
        <v>206026083.63670999</v>
      </c>
      <c r="H43" s="15">
        <f t="shared" si="2"/>
        <v>2.0724319253426398</v>
      </c>
      <c r="I43" s="15">
        <f t="shared" si="3"/>
        <v>100</v>
      </c>
      <c r="J43" s="14">
        <f>J8+J22+J41</f>
        <v>221901690.18256998</v>
      </c>
      <c r="K43" s="14">
        <f>K8+K22+K41</f>
        <v>225646558.72749996</v>
      </c>
      <c r="L43" s="15">
        <f t="shared" si="4"/>
        <v>1.6876250657887664</v>
      </c>
      <c r="M43" s="15">
        <f t="shared" si="5"/>
        <v>100</v>
      </c>
    </row>
    <row r="44" spans="1:13" ht="30" x14ac:dyDescent="0.2">
      <c r="A44" s="18" t="s">
        <v>45</v>
      </c>
      <c r="B44" s="19">
        <f>B45-B43</f>
        <v>3097530.5567200035</v>
      </c>
      <c r="C44" s="19">
        <f>C45-C43</f>
        <v>2780207.3593000025</v>
      </c>
      <c r="D44" s="20">
        <f t="shared" si="0"/>
        <v>-10.244392802891888</v>
      </c>
      <c r="E44" s="20">
        <f t="shared" ref="E44" si="6">C44/C$45*100</f>
        <v>12.472345010875976</v>
      </c>
      <c r="F44" s="19">
        <f>F45-F43</f>
        <v>30826353.88921994</v>
      </c>
      <c r="G44" s="19">
        <f>G45-G43</f>
        <v>32460213.542290002</v>
      </c>
      <c r="H44" s="21">
        <f t="shared" si="2"/>
        <v>5.3002040362659546</v>
      </c>
      <c r="I44" s="20">
        <f t="shared" ref="I44" si="7">G44/G$45*100</f>
        <v>13.61093443365697</v>
      </c>
      <c r="J44" s="19">
        <f>J45-J43</f>
        <v>33666436.697430015</v>
      </c>
      <c r="K44" s="19">
        <f>K45-K43</f>
        <v>35851946.431500018</v>
      </c>
      <c r="L44" s="21">
        <f t="shared" si="4"/>
        <v>6.4916574145099162</v>
      </c>
      <c r="M44" s="20">
        <f t="shared" ref="M44" si="8">K44/K$45*100</f>
        <v>13.710191731192046</v>
      </c>
    </row>
    <row r="45" spans="1:13" ht="20.25" x14ac:dyDescent="0.2">
      <c r="A45" s="22" t="s">
        <v>46</v>
      </c>
      <c r="B45" s="23">
        <v>23000729.800000001</v>
      </c>
      <c r="C45" s="23">
        <v>22290975.409000002</v>
      </c>
      <c r="D45" s="24">
        <f t="shared" si="0"/>
        <v>-3.0857907430398095</v>
      </c>
      <c r="E45" s="25">
        <f>C45/C$45*100</f>
        <v>100</v>
      </c>
      <c r="F45" s="23">
        <v>232669378.25</v>
      </c>
      <c r="G45" s="23">
        <v>238486297.17899999</v>
      </c>
      <c r="H45" s="24">
        <f t="shared" si="2"/>
        <v>2.5000792853582099</v>
      </c>
      <c r="I45" s="25">
        <f>G45/G$45*100</f>
        <v>100</v>
      </c>
      <c r="J45" s="23">
        <v>255568126.88</v>
      </c>
      <c r="K45" s="23">
        <v>261498505.15899998</v>
      </c>
      <c r="L45" s="24">
        <f t="shared" si="4"/>
        <v>2.3204686560091066</v>
      </c>
      <c r="M45" s="25">
        <f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2024-12-01T10:00:34Z</dcterms:created>
  <dcterms:modified xsi:type="dcterms:W3CDTF">2024-12-02T13:02:43Z</dcterms:modified>
</cp:coreProperties>
</file>