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İHRACAT RAKAMLARI\2024\12_ARALIK\"/>
    </mc:Choice>
  </mc:AlternateContent>
  <xr:revisionPtr revIDLastSave="0" documentId="13_ncr:1_{62135832-DA73-478B-874A-524E9A1BA470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29" i="1"/>
  <c r="J29" i="1"/>
  <c r="G29" i="1"/>
  <c r="F29" i="1"/>
  <c r="C29" i="1"/>
  <c r="B29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18" i="1" l="1"/>
  <c r="L23" i="1"/>
  <c r="J22" i="1"/>
  <c r="L41" i="1"/>
  <c r="H18" i="1"/>
  <c r="H41" i="1"/>
  <c r="G22" i="1"/>
  <c r="L29" i="1"/>
  <c r="K22" i="1"/>
  <c r="H23" i="1"/>
  <c r="H20" i="1"/>
  <c r="F8" i="1"/>
  <c r="D9" i="1"/>
  <c r="L9" i="1"/>
  <c r="H9" i="1"/>
  <c r="D20" i="1"/>
  <c r="D18" i="1"/>
  <c r="H27" i="1"/>
  <c r="J8" i="1"/>
  <c r="J43" i="1" s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J44" i="1" l="1"/>
  <c r="L22" i="1"/>
  <c r="K43" i="1"/>
  <c r="L8" i="1"/>
  <c r="D8" i="1"/>
  <c r="G43" i="1"/>
  <c r="H8" i="1"/>
  <c r="F43" i="1"/>
  <c r="F44" i="1" s="1"/>
  <c r="H22" i="1"/>
  <c r="D22" i="1"/>
  <c r="B43" i="1"/>
  <c r="B44" i="1" s="1"/>
  <c r="M41" i="1"/>
  <c r="M18" i="1"/>
  <c r="M32" i="1"/>
  <c r="M30" i="1"/>
  <c r="M10" i="1"/>
  <c r="M16" i="1"/>
  <c r="M14" i="1"/>
  <c r="M23" i="1"/>
  <c r="M39" i="1"/>
  <c r="M37" i="1"/>
  <c r="M34" i="1"/>
  <c r="M31" i="1"/>
  <c r="M33" i="1"/>
  <c r="M15" i="1"/>
  <c r="M22" i="1"/>
  <c r="M8" i="1"/>
  <c r="C43" i="1"/>
  <c r="C44" i="1" s="1"/>
  <c r="I8" i="1" l="1"/>
  <c r="G44" i="1"/>
  <c r="M27" i="1"/>
  <c r="K44" i="1"/>
  <c r="D44" i="1"/>
  <c r="E44" i="1"/>
  <c r="M29" i="1"/>
  <c r="M20" i="1"/>
  <c r="M9" i="1"/>
  <c r="M21" i="1"/>
  <c r="M12" i="1"/>
  <c r="M26" i="1"/>
  <c r="M36" i="1"/>
  <c r="M19" i="1"/>
  <c r="M42" i="1"/>
  <c r="M43" i="1"/>
  <c r="M38" i="1"/>
  <c r="M35" i="1"/>
  <c r="M11" i="1"/>
  <c r="M28" i="1"/>
  <c r="M25" i="1"/>
  <c r="M13" i="1"/>
  <c r="L43" i="1"/>
  <c r="M24" i="1"/>
  <c r="M40" i="1"/>
  <c r="M17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L44" i="1" l="1"/>
  <c r="M44" i="1"/>
  <c r="I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<sst xmlns="http://schemas.openxmlformats.org/spreadsheetml/2006/main" count="52" uniqueCount="48">
  <si>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</si>
  <si>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</si>
  <si>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</si>
  <si>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</si>
  <si>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</si>
  <si>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</si>
  <si>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</si>
  <si>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</si>
  <si>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</si>
  <si>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</si>
  <si>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</si>
  <si>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</si>
  <si>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</si>
  <si>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</si>
  <si>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>1 - 31 ARALıK İHRACAT RAKAMLARI</t>
  </si>
  <si>
    <t xml:space="preserve">SEKTÖREL BAZDA İHRACAT RAKAMLARI -1.000 $ </t>
  </si>
  <si>
    <t>1 - 31 ARALıK</t>
  </si>
  <si>
    <t>1 OCAK  -  31 ARALıK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</si>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</sst>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3445192</xdr:colOff>
      <xdr:row>3</xdr:row>
      <xdr:rowOff>134302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D25" sqref="D25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3359491.7336999993</v>
      </c>
      <c r="C8" s="7">
        <f>C9+C18+C20</f>
        <v>3438982.4029000001</v>
      </c>
      <c r="D8" s="9">
        <f t="shared" ref="D8:D45" si="0">(C8-B8)/B8*100</f>
        <v>2.3661516533173077</v>
      </c>
      <c r="E8" s="9">
        <f t="shared" ref="E8:E43" si="1">C8/C$43*100</f>
        <v>17.046049236164158</v>
      </c>
      <c r="F8" s="7">
        <f>F9+F18+F20</f>
        <v>35076224.078779995</v>
      </c>
      <c r="G8" s="7">
        <f>G9+G18+G20</f>
        <v>36232902.273530006</v>
      </c>
      <c r="H8" s="9">
        <f t="shared" ref="H8:H45" si="2">(G8-F8)/F8*100</f>
        <v>3.2976131984792647</v>
      </c>
      <c r="I8" s="9">
        <f t="shared" ref="I8:I43" si="3">G8/G$43*100</f>
        <v>16.027562349397503</v>
      </c>
      <c r="J8" s="7">
        <f>J9+J18+J20</f>
        <v>35076224.078779995</v>
      </c>
      <c r="K8" s="7">
        <f>K9+K18+K20</f>
        <v>36232902.273530006</v>
      </c>
      <c r="L8" s="9">
        <f t="shared" ref="L8:L45" si="4">(K8-J8)/J8*100</f>
        <v>3.2976131984792647</v>
      </c>
      <c r="M8" s="9">
        <f t="shared" ref="M8:M43" si="5">K8/K$43*100</f>
        <v>16.027562349397503</v>
      </c>
    </row>
    <row r="9" spans="1:13" ht="15.75" x14ac:dyDescent="0.25">
      <c r="A9" s="8" t="s">
        <v>2</v>
      </c>
      <c r="B9" s="7">
        <f>B10+B11+B12+B13+B14+B15+B16+B17</f>
        <v>2379231.8414699994</v>
      </c>
      <c r="C9" s="7">
        <f>C10+C11+C12+C13+C14+C15+C16+C17</f>
        <v>2381329.9715700001</v>
      </c>
      <c r="D9" s="9">
        <f t="shared" si="0"/>
        <v>8.8185189161907318E-2</v>
      </c>
      <c r="E9" s="9">
        <f t="shared" si="1"/>
        <v>11.803569541008779</v>
      </c>
      <c r="F9" s="7">
        <f>F10+F11+F12+F13+F14+F15+F16+F17</f>
        <v>23612401.468830001</v>
      </c>
      <c r="G9" s="7">
        <f>G10+G11+G12+G13+G14+G15+G16+G17</f>
        <v>24474448.099620003</v>
      </c>
      <c r="H9" s="9">
        <f t="shared" si="2"/>
        <v>3.6508215055040623</v>
      </c>
      <c r="I9" s="9">
        <f t="shared" si="3"/>
        <v>10.826230256755421</v>
      </c>
      <c r="J9" s="7">
        <f>J10+J11+J12+J13+J14+J15+J16+J17</f>
        <v>23612401.468830001</v>
      </c>
      <c r="K9" s="7">
        <f>K10+K11+K12+K13+K14+K15+K16+K17</f>
        <v>24474448.099620003</v>
      </c>
      <c r="L9" s="9">
        <f t="shared" si="4"/>
        <v>3.6508215055040623</v>
      </c>
      <c r="M9" s="9">
        <f t="shared" si="5"/>
        <v>10.826230256755421</v>
      </c>
    </row>
    <row r="10" spans="1:13" ht="14.25" x14ac:dyDescent="0.2">
      <c r="A10" s="10" t="s">
        <v>20</v>
      </c>
      <c r="B10" s="11">
        <v>1116049.9774199999</v>
      </c>
      <c r="C10" s="11">
        <v>1138861.48759</v>
      </c>
      <c r="D10" s="12">
        <f t="shared" si="0"/>
        <v>2.0439505964360185</v>
      </c>
      <c r="E10" s="12">
        <f t="shared" si="1"/>
        <v>5.6450096907328664</v>
      </c>
      <c r="F10" s="11">
        <v>12322903.541920001</v>
      </c>
      <c r="G10" s="11">
        <v>11914563.67688</v>
      </c>
      <c r="H10" s="12">
        <f t="shared" si="2"/>
        <v>-3.3136660012870482</v>
      </c>
      <c r="I10" s="12">
        <f t="shared" si="3"/>
        <v>5.2703868642774463</v>
      </c>
      <c r="J10" s="11">
        <v>12322903.541920001</v>
      </c>
      <c r="K10" s="11">
        <v>11914563.67688</v>
      </c>
      <c r="L10" s="12">
        <f t="shared" si="4"/>
        <v>-3.3136660012870482</v>
      </c>
      <c r="M10" s="12">
        <f t="shared" si="5"/>
        <v>5.2703868642774463</v>
      </c>
    </row>
    <row r="11" spans="1:13" ht="14.25" x14ac:dyDescent="0.2">
      <c r="A11" s="10" t="s">
        <v>21</v>
      </c>
      <c r="B11" s="11">
        <v>486502.71684000001</v>
      </c>
      <c r="C11" s="11">
        <v>350662.47261</v>
      </c>
      <c r="D11" s="12">
        <f t="shared" si="0"/>
        <v>-27.921785331915189</v>
      </c>
      <c r="E11" s="12">
        <f t="shared" si="1"/>
        <v>1.7381332827828777</v>
      </c>
      <c r="F11" s="11">
        <v>3487955.5940899998</v>
      </c>
      <c r="G11" s="11">
        <v>3402916.7572499998</v>
      </c>
      <c r="H11" s="12">
        <f t="shared" si="2"/>
        <v>-2.4380710862285637</v>
      </c>
      <c r="I11" s="12">
        <f t="shared" si="3"/>
        <v>1.5052744073576061</v>
      </c>
      <c r="J11" s="11">
        <v>3487955.5940899998</v>
      </c>
      <c r="K11" s="11">
        <v>3402916.7572499998</v>
      </c>
      <c r="L11" s="12">
        <f t="shared" si="4"/>
        <v>-2.4380710862285637</v>
      </c>
      <c r="M11" s="12">
        <f t="shared" si="5"/>
        <v>1.5052744073576061</v>
      </c>
    </row>
    <row r="12" spans="1:13" ht="14.25" x14ac:dyDescent="0.2">
      <c r="A12" s="10" t="s">
        <v>22</v>
      </c>
      <c r="B12" s="11">
        <v>235797.10909000001</v>
      </c>
      <c r="C12" s="11">
        <v>248188.52987</v>
      </c>
      <c r="D12" s="12">
        <f t="shared" si="0"/>
        <v>5.255119890070568</v>
      </c>
      <c r="E12" s="12">
        <f t="shared" si="1"/>
        <v>1.2301993451457154</v>
      </c>
      <c r="F12" s="11">
        <v>2403020.4398699999</v>
      </c>
      <c r="G12" s="11">
        <v>2728088.74657</v>
      </c>
      <c r="H12" s="12">
        <f t="shared" si="2"/>
        <v>13.527488210528324</v>
      </c>
      <c r="I12" s="12">
        <f t="shared" si="3"/>
        <v>1.2067653910319913</v>
      </c>
      <c r="J12" s="11">
        <v>2403020.4398699999</v>
      </c>
      <c r="K12" s="11">
        <v>2728088.74657</v>
      </c>
      <c r="L12" s="12">
        <f t="shared" si="4"/>
        <v>13.527488210528324</v>
      </c>
      <c r="M12" s="12">
        <f t="shared" si="5"/>
        <v>1.2067653910319913</v>
      </c>
    </row>
    <row r="13" spans="1:13" ht="14.25" x14ac:dyDescent="0.2">
      <c r="A13" s="10" t="s">
        <v>23</v>
      </c>
      <c r="B13" s="11">
        <v>169054.52851999999</v>
      </c>
      <c r="C13" s="11">
        <v>179420.45258000001</v>
      </c>
      <c r="D13" s="12">
        <f t="shared" si="0"/>
        <v>6.1317044569874852</v>
      </c>
      <c r="E13" s="12">
        <f t="shared" si="1"/>
        <v>0.88933571340012196</v>
      </c>
      <c r="F13" s="11">
        <v>1607590.2088200001</v>
      </c>
      <c r="G13" s="11">
        <v>1856211.0451700001</v>
      </c>
      <c r="H13" s="12">
        <f t="shared" si="2"/>
        <v>15.465436090985657</v>
      </c>
      <c r="I13" s="12">
        <f t="shared" si="3"/>
        <v>0.82109178104224845</v>
      </c>
      <c r="J13" s="11">
        <v>1607590.2088200001</v>
      </c>
      <c r="K13" s="11">
        <v>1856211.0451700001</v>
      </c>
      <c r="L13" s="12">
        <f t="shared" si="4"/>
        <v>15.465436090985657</v>
      </c>
      <c r="M13" s="12">
        <f t="shared" si="5"/>
        <v>0.82109178104224845</v>
      </c>
    </row>
    <row r="14" spans="1:13" ht="14.25" x14ac:dyDescent="0.2">
      <c r="A14" s="10" t="s">
        <v>24</v>
      </c>
      <c r="B14" s="11">
        <v>238499.42421</v>
      </c>
      <c r="C14" s="11">
        <v>288020.40950000001</v>
      </c>
      <c r="D14" s="12">
        <f t="shared" si="0"/>
        <v>20.763565972552005</v>
      </c>
      <c r="E14" s="12">
        <f t="shared" si="1"/>
        <v>1.4276345459683142</v>
      </c>
      <c r="F14" s="11">
        <v>1862380.4334</v>
      </c>
      <c r="G14" s="11">
        <v>2639345.5926799998</v>
      </c>
      <c r="H14" s="12">
        <f t="shared" si="2"/>
        <v>41.718928385730315</v>
      </c>
      <c r="I14" s="12">
        <f t="shared" si="3"/>
        <v>1.1675100086914703</v>
      </c>
      <c r="J14" s="11">
        <v>1862380.4334</v>
      </c>
      <c r="K14" s="11">
        <v>2639345.5926799998</v>
      </c>
      <c r="L14" s="12">
        <f t="shared" si="4"/>
        <v>41.718928385730315</v>
      </c>
      <c r="M14" s="12">
        <f t="shared" si="5"/>
        <v>1.1675100086914703</v>
      </c>
    </row>
    <row r="15" spans="1:13" ht="14.25" x14ac:dyDescent="0.2">
      <c r="A15" s="10" t="s">
        <v>25</v>
      </c>
      <c r="B15" s="11">
        <v>54033.278680000003</v>
      </c>
      <c r="C15" s="11">
        <v>71410.017909999995</v>
      </c>
      <c r="D15" s="12">
        <f t="shared" si="0"/>
        <v>32.159327833703813</v>
      </c>
      <c r="E15" s="12">
        <f t="shared" si="1"/>
        <v>0.3539589735099381</v>
      </c>
      <c r="F15" s="11">
        <v>871187.10652999999</v>
      </c>
      <c r="G15" s="11">
        <v>813567.17671999999</v>
      </c>
      <c r="H15" s="12">
        <f t="shared" si="2"/>
        <v>-6.6139557596879808</v>
      </c>
      <c r="I15" s="12">
        <f t="shared" si="3"/>
        <v>0.3598800491295206</v>
      </c>
      <c r="J15" s="11">
        <v>871187.10652999999</v>
      </c>
      <c r="K15" s="11">
        <v>813567.17671999999</v>
      </c>
      <c r="L15" s="12">
        <f t="shared" si="4"/>
        <v>-6.6139557596879808</v>
      </c>
      <c r="M15" s="12">
        <f t="shared" si="5"/>
        <v>0.3598800491295206</v>
      </c>
    </row>
    <row r="16" spans="1:13" ht="14.25" x14ac:dyDescent="0.2">
      <c r="A16" s="10" t="s">
        <v>26</v>
      </c>
      <c r="B16" s="11">
        <v>67533.291320000004</v>
      </c>
      <c r="C16" s="11">
        <v>90566.730309999999</v>
      </c>
      <c r="D16" s="12">
        <f t="shared" si="0"/>
        <v>34.10679168716694</v>
      </c>
      <c r="E16" s="12">
        <f t="shared" si="1"/>
        <v>0.44891330142335484</v>
      </c>
      <c r="F16" s="11">
        <v>922288.60167999996</v>
      </c>
      <c r="G16" s="11">
        <v>978689.84886000003</v>
      </c>
      <c r="H16" s="12">
        <f t="shared" si="2"/>
        <v>6.1153577174500544</v>
      </c>
      <c r="I16" s="12">
        <f t="shared" si="3"/>
        <v>0.43292178073147364</v>
      </c>
      <c r="J16" s="11">
        <v>922288.60167999996</v>
      </c>
      <c r="K16" s="11">
        <v>978689.84886000003</v>
      </c>
      <c r="L16" s="12">
        <f t="shared" si="4"/>
        <v>6.1153577174500544</v>
      </c>
      <c r="M16" s="12">
        <f t="shared" si="5"/>
        <v>0.43292178073147364</v>
      </c>
    </row>
    <row r="17" spans="1:13" ht="14.25" x14ac:dyDescent="0.2">
      <c r="A17" s="10" t="s">
        <v>27</v>
      </c>
      <c r="B17" s="11">
        <v>11761.51539</v>
      </c>
      <c r="C17" s="11">
        <v>14199.8712</v>
      </c>
      <c r="D17" s="12">
        <f t="shared" si="0"/>
        <v>20.731646638605461</v>
      </c>
      <c r="E17" s="12">
        <f t="shared" si="1"/>
        <v>7.0384688045589838E-2</v>
      </c>
      <c r="F17" s="11">
        <v>135075.54251999999</v>
      </c>
      <c r="G17" s="11">
        <v>141065.25549000001</v>
      </c>
      <c r="H17" s="12">
        <f t="shared" si="2"/>
        <v>4.4343430781432209</v>
      </c>
      <c r="I17" s="12">
        <f t="shared" si="3"/>
        <v>6.2399974493663198E-2</v>
      </c>
      <c r="J17" s="11">
        <v>135075.54251999999</v>
      </c>
      <c r="K17" s="11">
        <v>141065.25549000001</v>
      </c>
      <c r="L17" s="12">
        <f t="shared" si="4"/>
        <v>4.4343430781432209</v>
      </c>
      <c r="M17" s="12">
        <f t="shared" si="5"/>
        <v>6.2399974493663198E-2</v>
      </c>
    </row>
    <row r="18" spans="1:13" ht="15.75" x14ac:dyDescent="0.25">
      <c r="A18" s="8" t="s">
        <v>3</v>
      </c>
      <c r="B18" s="7">
        <f>B19</f>
        <v>305794.31200999999</v>
      </c>
      <c r="C18" s="7">
        <f>C19</f>
        <v>348115.00095999998</v>
      </c>
      <c r="D18" s="9">
        <f t="shared" si="0"/>
        <v>13.83959324548065</v>
      </c>
      <c r="E18" s="9">
        <f t="shared" si="1"/>
        <v>1.7255061966026708</v>
      </c>
      <c r="F18" s="7">
        <f>F19</f>
        <v>3485634.77153</v>
      </c>
      <c r="G18" s="7">
        <f>G19</f>
        <v>3863099.14011</v>
      </c>
      <c r="H18" s="9">
        <f t="shared" si="2"/>
        <v>10.829142848328717</v>
      </c>
      <c r="I18" s="9">
        <f t="shared" si="3"/>
        <v>1.7088352973382916</v>
      </c>
      <c r="J18" s="7">
        <f>J19</f>
        <v>3485634.77153</v>
      </c>
      <c r="K18" s="7">
        <f>K19</f>
        <v>3863099.14011</v>
      </c>
      <c r="L18" s="9">
        <f t="shared" si="4"/>
        <v>10.829142848328717</v>
      </c>
      <c r="M18" s="9">
        <f t="shared" si="5"/>
        <v>1.7088352973382916</v>
      </c>
    </row>
    <row r="19" spans="1:13" ht="14.25" x14ac:dyDescent="0.2">
      <c r="A19" s="10" t="s">
        <v>28</v>
      </c>
      <c r="B19" s="11">
        <v>305794.31200999999</v>
      </c>
      <c r="C19" s="11">
        <v>348115.00095999998</v>
      </c>
      <c r="D19" s="12">
        <f t="shared" si="0"/>
        <v>13.83959324548065</v>
      </c>
      <c r="E19" s="12">
        <f t="shared" si="1"/>
        <v>1.7255061966026708</v>
      </c>
      <c r="F19" s="11">
        <v>3485634.77153</v>
      </c>
      <c r="G19" s="11">
        <v>3863099.14011</v>
      </c>
      <c r="H19" s="12">
        <f t="shared" si="2"/>
        <v>10.829142848328717</v>
      </c>
      <c r="I19" s="12">
        <f t="shared" si="3"/>
        <v>1.7088352973382916</v>
      </c>
      <c r="J19" s="11">
        <v>3485634.77153</v>
      </c>
      <c r="K19" s="11">
        <v>3863099.14011</v>
      </c>
      <c r="L19" s="12">
        <f t="shared" si="4"/>
        <v>10.829142848328717</v>
      </c>
      <c r="M19" s="12">
        <f t="shared" si="5"/>
        <v>1.7088352973382916</v>
      </c>
    </row>
    <row r="20" spans="1:13" ht="15.75" x14ac:dyDescent="0.25">
      <c r="A20" s="8" t="s">
        <v>11</v>
      </c>
      <c r="B20" s="7">
        <f>B21</f>
        <v>674465.58022</v>
      </c>
      <c r="C20" s="7">
        <f>C21</f>
        <v>709537.43036999996</v>
      </c>
      <c r="D20" s="9">
        <f t="shared" si="0"/>
        <v>5.1999466212286283</v>
      </c>
      <c r="E20" s="9">
        <f t="shared" si="1"/>
        <v>3.5169734985527099</v>
      </c>
      <c r="F20" s="7">
        <f>F21</f>
        <v>7978187.8384199999</v>
      </c>
      <c r="G20" s="7">
        <f>G21</f>
        <v>7895355.0338000003</v>
      </c>
      <c r="H20" s="9">
        <f t="shared" si="2"/>
        <v>-1.0382408423766043</v>
      </c>
      <c r="I20" s="9">
        <f t="shared" si="3"/>
        <v>3.49249679530379</v>
      </c>
      <c r="J20" s="7">
        <f>J21</f>
        <v>7978187.8384199999</v>
      </c>
      <c r="K20" s="7">
        <f>K21</f>
        <v>7895355.0338000003</v>
      </c>
      <c r="L20" s="9">
        <f t="shared" si="4"/>
        <v>-1.0382408423766043</v>
      </c>
      <c r="M20" s="9">
        <f t="shared" si="5"/>
        <v>3.49249679530379</v>
      </c>
    </row>
    <row r="21" spans="1:13" ht="14.25" x14ac:dyDescent="0.2">
      <c r="A21" s="10" t="s">
        <v>29</v>
      </c>
      <c r="B21" s="11">
        <v>674465.58022</v>
      </c>
      <c r="C21" s="11">
        <v>709537.43036999996</v>
      </c>
      <c r="D21" s="12">
        <f t="shared" si="0"/>
        <v>5.1999466212286283</v>
      </c>
      <c r="E21" s="12">
        <f t="shared" si="1"/>
        <v>3.5169734985527099</v>
      </c>
      <c r="F21" s="11">
        <v>7978187.8384199999</v>
      </c>
      <c r="G21" s="11">
        <v>7895355.0338000003</v>
      </c>
      <c r="H21" s="12">
        <f t="shared" si="2"/>
        <v>-1.0382408423766043</v>
      </c>
      <c r="I21" s="12">
        <f t="shared" si="3"/>
        <v>3.49249679530379</v>
      </c>
      <c r="J21" s="11">
        <v>7978187.8384199999</v>
      </c>
      <c r="K21" s="11">
        <v>7895355.0338000003</v>
      </c>
      <c r="L21" s="12">
        <f t="shared" si="4"/>
        <v>-1.0382408423766043</v>
      </c>
      <c r="M21" s="12">
        <f t="shared" si="5"/>
        <v>3.49249679530379</v>
      </c>
    </row>
    <row r="22" spans="1:13" ht="16.5" x14ac:dyDescent="0.25">
      <c r="A22" s="17" t="s">
        <v>4</v>
      </c>
      <c r="B22" s="7">
        <f>B23+B27+B29</f>
        <v>15753711.636809999</v>
      </c>
      <c r="C22" s="7">
        <f>C23+C27+C29</f>
        <v>16199435.948479999</v>
      </c>
      <c r="D22" s="9">
        <f t="shared" si="0"/>
        <v>2.8293288714801901</v>
      </c>
      <c r="E22" s="9">
        <f t="shared" si="1"/>
        <v>80.295956892079303</v>
      </c>
      <c r="F22" s="7">
        <f>F23+F27+F29</f>
        <v>180641087.40425998</v>
      </c>
      <c r="G22" s="7">
        <f>G23+G27+G29</f>
        <v>183821570.66694999</v>
      </c>
      <c r="H22" s="9">
        <f t="shared" si="2"/>
        <v>1.7606643695475253</v>
      </c>
      <c r="I22" s="9">
        <f t="shared" si="3"/>
        <v>81.313157383505512</v>
      </c>
      <c r="J22" s="7">
        <f>J23+J27+J29</f>
        <v>180641087.40425998</v>
      </c>
      <c r="K22" s="7">
        <f>K23+K27+K29</f>
        <v>183821570.66694999</v>
      </c>
      <c r="L22" s="9">
        <f t="shared" si="4"/>
        <v>1.7606643695475253</v>
      </c>
      <c r="M22" s="9">
        <f t="shared" si="5"/>
        <v>81.313157383505512</v>
      </c>
    </row>
    <row r="23" spans="1:13" ht="15.75" x14ac:dyDescent="0.25">
      <c r="A23" s="8" t="s">
        <v>5</v>
      </c>
      <c r="B23" s="7">
        <f>B24+B25+B26</f>
        <v>1134029.1203600001</v>
      </c>
      <c r="C23" s="7">
        <f>C24+C25+C26</f>
        <v>1140151.1403099999</v>
      </c>
      <c r="D23" s="9">
        <f>(C23-B23)/B23*100</f>
        <v>0.53984680288072517</v>
      </c>
      <c r="E23" s="9">
        <f t="shared" si="1"/>
        <v>5.6514021293054313</v>
      </c>
      <c r="F23" s="7">
        <f>F24+F25+F26</f>
        <v>14161288.69795</v>
      </c>
      <c r="G23" s="7">
        <f>G24+G25+G26</f>
        <v>13889852.069950001</v>
      </c>
      <c r="H23" s="9">
        <f t="shared" si="2"/>
        <v>-1.9167508959780759</v>
      </c>
      <c r="I23" s="9">
        <f t="shared" si="3"/>
        <v>6.1441523064981549</v>
      </c>
      <c r="J23" s="7">
        <f>J24+J25+J26</f>
        <v>14161288.69795</v>
      </c>
      <c r="K23" s="7">
        <f>K24+K25+K26</f>
        <v>13889852.069950001</v>
      </c>
      <c r="L23" s="9">
        <f t="shared" si="4"/>
        <v>-1.9167508959780759</v>
      </c>
      <c r="M23" s="9">
        <f t="shared" si="5"/>
        <v>6.1441523064981549</v>
      </c>
    </row>
    <row r="24" spans="1:13" ht="14.25" x14ac:dyDescent="0.2">
      <c r="A24" s="10" t="s">
        <v>30</v>
      </c>
      <c r="B24" s="11">
        <v>763046.57807000005</v>
      </c>
      <c r="C24" s="11">
        <v>782577.90162000002</v>
      </c>
      <c r="D24" s="12">
        <f t="shared" si="0"/>
        <v>2.5596502377877401</v>
      </c>
      <c r="E24" s="12">
        <f t="shared" si="1"/>
        <v>3.8790141615436617</v>
      </c>
      <c r="F24" s="11">
        <v>9551140.3393399995</v>
      </c>
      <c r="G24" s="11">
        <v>9495711.7713900004</v>
      </c>
      <c r="H24" s="12">
        <f t="shared" si="2"/>
        <v>-0.58033455671984535</v>
      </c>
      <c r="I24" s="12">
        <f t="shared" si="3"/>
        <v>4.2004118609909398</v>
      </c>
      <c r="J24" s="11">
        <v>9551140.3393399995</v>
      </c>
      <c r="K24" s="11">
        <v>9495711.7713900004</v>
      </c>
      <c r="L24" s="12">
        <f t="shared" si="4"/>
        <v>-0.58033455671984535</v>
      </c>
      <c r="M24" s="12">
        <f t="shared" si="5"/>
        <v>4.2004118609909398</v>
      </c>
    </row>
    <row r="25" spans="1:13" ht="14.25" x14ac:dyDescent="0.2">
      <c r="A25" s="10" t="s">
        <v>31</v>
      </c>
      <c r="B25" s="11">
        <v>115523.47911</v>
      </c>
      <c r="C25" s="11">
        <v>110162.57881000001</v>
      </c>
      <c r="D25" s="12">
        <f t="shared" si="0"/>
        <v>-4.6405287836729814</v>
      </c>
      <c r="E25" s="12">
        <f t="shared" si="1"/>
        <v>0.54604430101024826</v>
      </c>
      <c r="F25" s="11">
        <v>1858438.89753</v>
      </c>
      <c r="G25" s="11">
        <v>1526663.2254699999</v>
      </c>
      <c r="H25" s="12">
        <f t="shared" si="2"/>
        <v>-17.852385273519292</v>
      </c>
      <c r="I25" s="12">
        <f t="shared" si="3"/>
        <v>0.67531686664328727</v>
      </c>
      <c r="J25" s="11">
        <v>1858438.89753</v>
      </c>
      <c r="K25" s="11">
        <v>1526663.2254699999</v>
      </c>
      <c r="L25" s="12">
        <f t="shared" si="4"/>
        <v>-17.852385273519292</v>
      </c>
      <c r="M25" s="12">
        <f t="shared" si="5"/>
        <v>0.67531686664328727</v>
      </c>
    </row>
    <row r="26" spans="1:13" ht="14.25" x14ac:dyDescent="0.2">
      <c r="A26" s="10" t="s">
        <v>32</v>
      </c>
      <c r="B26" s="11">
        <v>255459.06318</v>
      </c>
      <c r="C26" s="11">
        <v>247410.65987999999</v>
      </c>
      <c r="D26" s="12">
        <f t="shared" si="0"/>
        <v>-3.1505647910127146</v>
      </c>
      <c r="E26" s="12">
        <f t="shared" si="1"/>
        <v>1.2263436667515215</v>
      </c>
      <c r="F26" s="11">
        <v>2751709.4610799998</v>
      </c>
      <c r="G26" s="11">
        <v>2867477.0730900001</v>
      </c>
      <c r="H26" s="12">
        <f t="shared" si="2"/>
        <v>4.2071161090009639</v>
      </c>
      <c r="I26" s="12">
        <f t="shared" si="3"/>
        <v>1.2684235788639266</v>
      </c>
      <c r="J26" s="11">
        <v>2751709.4610799998</v>
      </c>
      <c r="K26" s="11">
        <v>2867477.0730900001</v>
      </c>
      <c r="L26" s="12">
        <f t="shared" si="4"/>
        <v>4.2071161090009639</v>
      </c>
      <c r="M26" s="12">
        <f t="shared" si="5"/>
        <v>1.2684235788639266</v>
      </c>
    </row>
    <row r="27" spans="1:13" ht="15.75" x14ac:dyDescent="0.25">
      <c r="A27" s="8" t="s">
        <v>6</v>
      </c>
      <c r="B27" s="7">
        <f>B28</f>
        <v>2696474.2695900002</v>
      </c>
      <c r="C27" s="7">
        <f>C28</f>
        <v>2658127.88851</v>
      </c>
      <c r="D27" s="9">
        <f t="shared" si="0"/>
        <v>-1.4220933428684552</v>
      </c>
      <c r="E27" s="9">
        <f t="shared" si="1"/>
        <v>13.175577410734455</v>
      </c>
      <c r="F27" s="7">
        <f>F28</f>
        <v>30492911.381730001</v>
      </c>
      <c r="G27" s="7">
        <f>G28</f>
        <v>30785241.699200001</v>
      </c>
      <c r="H27" s="9">
        <f t="shared" si="2"/>
        <v>0.95868286832444127</v>
      </c>
      <c r="I27" s="9">
        <f t="shared" si="3"/>
        <v>13.617799011802125</v>
      </c>
      <c r="J27" s="7">
        <f>J28</f>
        <v>30492911.381730001</v>
      </c>
      <c r="K27" s="7">
        <f>K28</f>
        <v>30785241.699200001</v>
      </c>
      <c r="L27" s="9">
        <f t="shared" si="4"/>
        <v>0.95868286832444127</v>
      </c>
      <c r="M27" s="9">
        <f t="shared" si="5"/>
        <v>13.617799011802125</v>
      </c>
    </row>
    <row r="28" spans="1:13" ht="14.25" x14ac:dyDescent="0.2">
      <c r="A28" s="10" t="s">
        <v>33</v>
      </c>
      <c r="B28" s="11">
        <v>2696474.2695900002</v>
      </c>
      <c r="C28" s="11">
        <v>2658127.88851</v>
      </c>
      <c r="D28" s="12">
        <f t="shared" si="0"/>
        <v>-1.4220933428684552</v>
      </c>
      <c r="E28" s="12">
        <f t="shared" si="1"/>
        <v>13.175577410734455</v>
      </c>
      <c r="F28" s="11">
        <v>30492911.381730001</v>
      </c>
      <c r="G28" s="11">
        <v>30785241.699200001</v>
      </c>
      <c r="H28" s="12">
        <f t="shared" si="2"/>
        <v>0.95868286832444127</v>
      </c>
      <c r="I28" s="12">
        <f t="shared" si="3"/>
        <v>13.617799011802125</v>
      </c>
      <c r="J28" s="11">
        <v>30492911.381730001</v>
      </c>
      <c r="K28" s="11">
        <v>30785241.699200001</v>
      </c>
      <c r="L28" s="12">
        <f t="shared" si="4"/>
        <v>0.95868286832444127</v>
      </c>
      <c r="M28" s="12">
        <f t="shared" si="5"/>
        <v>13.617799011802125</v>
      </c>
    </row>
    <row r="29" spans="1:13" ht="15.75" x14ac:dyDescent="0.25">
      <c r="A29" s="8" t="s">
        <v>7</v>
      </c>
      <c r="B29" s="7">
        <f>B30+B31+B32+B33+B34+B35+B36+B37+B38+B39+B40</f>
        <v>11923208.246859999</v>
      </c>
      <c r="C29" s="7">
        <f>C30+C31+C32+C33+C34+C35+C36+C37+C38+C39+C40</f>
        <v>12401156.919659998</v>
      </c>
      <c r="D29" s="9">
        <f t="shared" si="0"/>
        <v>4.0085576206040656</v>
      </c>
      <c r="E29" s="9">
        <f t="shared" si="1"/>
        <v>61.46897735203941</v>
      </c>
      <c r="F29" s="7">
        <f>F30+F31+F32+F33+F34+F35+F36+F37+F38+F39+F40</f>
        <v>135986887.32457998</v>
      </c>
      <c r="G29" s="7">
        <f>G30+G31+G32+G33+G34+G35+G36+G37+G38+G39+G40</f>
        <v>139146476.8978</v>
      </c>
      <c r="H29" s="9">
        <f t="shared" si="2"/>
        <v>2.3234516469801649</v>
      </c>
      <c r="I29" s="9">
        <f t="shared" si="3"/>
        <v>61.551206065205243</v>
      </c>
      <c r="J29" s="7">
        <f>J30+J31+J32+J33+J34+J35+J36+J37+J38+J39+J40</f>
        <v>135986887.32457998</v>
      </c>
      <c r="K29" s="7">
        <f>K30+K31+K32+K33+K34+K35+K36+K37+K38+K39+K40</f>
        <v>139146476.8978</v>
      </c>
      <c r="L29" s="9">
        <f t="shared" si="4"/>
        <v>2.3234516469801649</v>
      </c>
      <c r="M29" s="9">
        <f t="shared" si="5"/>
        <v>61.551206065205243</v>
      </c>
    </row>
    <row r="30" spans="1:13" ht="14.25" x14ac:dyDescent="0.2">
      <c r="A30" s="10" t="s">
        <v>34</v>
      </c>
      <c r="B30" s="11">
        <v>1449996.5285499999</v>
      </c>
      <c r="C30" s="11">
        <v>1262830.0470700001</v>
      </c>
      <c r="D30" s="12">
        <f t="shared" si="0"/>
        <v>-12.908064108758024</v>
      </c>
      <c r="E30" s="12">
        <f t="shared" si="1"/>
        <v>6.2594862774261992</v>
      </c>
      <c r="F30" s="11">
        <v>19242984.16412</v>
      </c>
      <c r="G30" s="11">
        <v>17920376.265840001</v>
      </c>
      <c r="H30" s="12">
        <f t="shared" si="2"/>
        <v>-6.8731953786362352</v>
      </c>
      <c r="I30" s="12">
        <f t="shared" si="3"/>
        <v>7.9270477909036492</v>
      </c>
      <c r="J30" s="11">
        <v>19242984.16412</v>
      </c>
      <c r="K30" s="11">
        <v>17920376.265840001</v>
      </c>
      <c r="L30" s="12">
        <f t="shared" si="4"/>
        <v>-6.8731953786362352</v>
      </c>
      <c r="M30" s="12">
        <f t="shared" si="5"/>
        <v>7.9270477909036492</v>
      </c>
    </row>
    <row r="31" spans="1:13" ht="14.25" x14ac:dyDescent="0.2">
      <c r="A31" s="10" t="s">
        <v>35</v>
      </c>
      <c r="B31" s="11">
        <v>3170927.9194200002</v>
      </c>
      <c r="C31" s="11">
        <v>3487427.5685999999</v>
      </c>
      <c r="D31" s="12">
        <f t="shared" si="0"/>
        <v>9.981294347362244</v>
      </c>
      <c r="E31" s="12">
        <f t="shared" si="1"/>
        <v>17.286178025157074</v>
      </c>
      <c r="F31" s="11">
        <v>34990071.348520003</v>
      </c>
      <c r="G31" s="11">
        <v>37211661.214089997</v>
      </c>
      <c r="H31" s="12">
        <f t="shared" si="2"/>
        <v>6.3492007302350411</v>
      </c>
      <c r="I31" s="12">
        <f t="shared" si="3"/>
        <v>16.460514692724296</v>
      </c>
      <c r="J31" s="11">
        <v>34990071.348520003</v>
      </c>
      <c r="K31" s="11">
        <v>37211661.214089997</v>
      </c>
      <c r="L31" s="12">
        <f t="shared" si="4"/>
        <v>6.3492007302350411</v>
      </c>
      <c r="M31" s="12">
        <f t="shared" si="5"/>
        <v>16.460514692724296</v>
      </c>
    </row>
    <row r="32" spans="1:13" ht="14.25" x14ac:dyDescent="0.2">
      <c r="A32" s="10" t="s">
        <v>36</v>
      </c>
      <c r="B32" s="11">
        <v>222202.09070999999</v>
      </c>
      <c r="C32" s="11">
        <v>221165.67335</v>
      </c>
      <c r="D32" s="12">
        <f t="shared" si="0"/>
        <v>-0.46643006674164889</v>
      </c>
      <c r="E32" s="12">
        <f t="shared" si="1"/>
        <v>1.096254797376794</v>
      </c>
      <c r="F32" s="11">
        <v>1939908.87995</v>
      </c>
      <c r="G32" s="11">
        <v>1912250.6512</v>
      </c>
      <c r="H32" s="12">
        <f t="shared" si="2"/>
        <v>-1.4257488604677597</v>
      </c>
      <c r="I32" s="12">
        <f t="shared" si="3"/>
        <v>0.8458808049217309</v>
      </c>
      <c r="J32" s="11">
        <v>1939908.87995</v>
      </c>
      <c r="K32" s="11">
        <v>1912250.6512</v>
      </c>
      <c r="L32" s="12">
        <f t="shared" si="4"/>
        <v>-1.4257488604677597</v>
      </c>
      <c r="M32" s="12">
        <f t="shared" si="5"/>
        <v>0.8458808049217309</v>
      </c>
    </row>
    <row r="33" spans="1:13" ht="14.25" x14ac:dyDescent="0.2">
      <c r="A33" s="10" t="s">
        <v>37</v>
      </c>
      <c r="B33" s="11">
        <v>1431534.7491200001</v>
      </c>
      <c r="C33" s="11">
        <v>1478711.7006999999</v>
      </c>
      <c r="D33" s="12">
        <f t="shared" si="0"/>
        <v>3.2955505696945684</v>
      </c>
      <c r="E33" s="12">
        <f t="shared" si="1"/>
        <v>7.3295497048686684</v>
      </c>
      <c r="F33" s="11">
        <v>16201134.97184</v>
      </c>
      <c r="G33" s="11">
        <v>16677730.012089999</v>
      </c>
      <c r="H33" s="12">
        <f t="shared" si="2"/>
        <v>2.94173859472434</v>
      </c>
      <c r="I33" s="12">
        <f t="shared" si="3"/>
        <v>7.3773653459295003</v>
      </c>
      <c r="J33" s="11">
        <v>16201134.97184</v>
      </c>
      <c r="K33" s="11">
        <v>16677730.012089999</v>
      </c>
      <c r="L33" s="12">
        <f t="shared" si="4"/>
        <v>2.94173859472434</v>
      </c>
      <c r="M33" s="12">
        <f t="shared" si="5"/>
        <v>7.3773653459295003</v>
      </c>
    </row>
    <row r="34" spans="1:13" ht="14.25" x14ac:dyDescent="0.2">
      <c r="A34" s="10" t="s">
        <v>38</v>
      </c>
      <c r="B34" s="11">
        <v>990221.95530000003</v>
      </c>
      <c r="C34" s="11">
        <v>965988.93415999995</v>
      </c>
      <c r="D34" s="12">
        <f t="shared" si="0"/>
        <v>-2.4472312505592133</v>
      </c>
      <c r="E34" s="12">
        <f t="shared" si="1"/>
        <v>4.7881300350346425</v>
      </c>
      <c r="F34" s="11">
        <v>11327728.27802</v>
      </c>
      <c r="G34" s="11">
        <v>11190108.655579999</v>
      </c>
      <c r="H34" s="12">
        <f t="shared" si="2"/>
        <v>-1.21489162753872</v>
      </c>
      <c r="I34" s="12">
        <f t="shared" si="3"/>
        <v>4.9499254246841167</v>
      </c>
      <c r="J34" s="11">
        <v>11327728.27802</v>
      </c>
      <c r="K34" s="11">
        <v>11190108.655579999</v>
      </c>
      <c r="L34" s="12">
        <f t="shared" si="4"/>
        <v>-1.21489162753872</v>
      </c>
      <c r="M34" s="12">
        <f t="shared" si="5"/>
        <v>4.9499254246841167</v>
      </c>
    </row>
    <row r="35" spans="1:13" ht="14.25" x14ac:dyDescent="0.2">
      <c r="A35" s="10" t="s">
        <v>39</v>
      </c>
      <c r="B35" s="11">
        <v>949119.13726999995</v>
      </c>
      <c r="C35" s="11">
        <v>974851.87685</v>
      </c>
      <c r="D35" s="12">
        <f t="shared" si="0"/>
        <v>2.711223340624703</v>
      </c>
      <c r="E35" s="12">
        <f t="shared" si="1"/>
        <v>4.8320610994517335</v>
      </c>
      <c r="F35" s="11">
        <v>12465030.939549999</v>
      </c>
      <c r="G35" s="11">
        <v>12434194.25979</v>
      </c>
      <c r="H35" s="12">
        <f t="shared" si="2"/>
        <v>-0.2473855051747908</v>
      </c>
      <c r="I35" s="12">
        <f t="shared" si="3"/>
        <v>5.5002445638724389</v>
      </c>
      <c r="J35" s="11">
        <v>12465030.939549999</v>
      </c>
      <c r="K35" s="11">
        <v>12434194.25979</v>
      </c>
      <c r="L35" s="12">
        <f t="shared" si="4"/>
        <v>-0.2473855051747908</v>
      </c>
      <c r="M35" s="12">
        <f t="shared" si="5"/>
        <v>5.5002445638724389</v>
      </c>
    </row>
    <row r="36" spans="1:13" ht="14.25" x14ac:dyDescent="0.2">
      <c r="A36" s="10" t="s">
        <v>40</v>
      </c>
      <c r="B36" s="11">
        <v>1347375.1753499999</v>
      </c>
      <c r="C36" s="11">
        <v>1446368.76782</v>
      </c>
      <c r="D36" s="12">
        <f t="shared" si="0"/>
        <v>7.3471438602306911</v>
      </c>
      <c r="E36" s="12">
        <f t="shared" si="1"/>
        <v>7.1692350647444503</v>
      </c>
      <c r="F36" s="11">
        <v>14859040.421429999</v>
      </c>
      <c r="G36" s="11">
        <v>16149331.251390001</v>
      </c>
      <c r="H36" s="12">
        <f t="shared" si="2"/>
        <v>8.6835407493684382</v>
      </c>
      <c r="I36" s="12">
        <f t="shared" si="3"/>
        <v>7.143629057885839</v>
      </c>
      <c r="J36" s="11">
        <v>14859040.421429999</v>
      </c>
      <c r="K36" s="11">
        <v>16149331.251390001</v>
      </c>
      <c r="L36" s="12">
        <f t="shared" si="4"/>
        <v>8.6835407493684382</v>
      </c>
      <c r="M36" s="12">
        <f t="shared" si="5"/>
        <v>7.143629057885839</v>
      </c>
    </row>
    <row r="37" spans="1:13" ht="14.25" x14ac:dyDescent="0.2">
      <c r="A37" s="13" t="s">
        <v>41</v>
      </c>
      <c r="B37" s="11">
        <v>352003.32900000003</v>
      </c>
      <c r="C37" s="11">
        <v>341288.72684999998</v>
      </c>
      <c r="D37" s="12">
        <f t="shared" si="0"/>
        <v>-3.0438922780755999</v>
      </c>
      <c r="E37" s="12">
        <f t="shared" si="1"/>
        <v>1.6916703140810014</v>
      </c>
      <c r="F37" s="11">
        <v>4598854.2487700004</v>
      </c>
      <c r="G37" s="11">
        <v>4314178.6741399998</v>
      </c>
      <c r="H37" s="12">
        <f t="shared" si="2"/>
        <v>-6.1901412662977817</v>
      </c>
      <c r="I37" s="12">
        <f t="shared" si="3"/>
        <v>1.9083695577081727</v>
      </c>
      <c r="J37" s="11">
        <v>4598854.2487700004</v>
      </c>
      <c r="K37" s="11">
        <v>4314178.6741399998</v>
      </c>
      <c r="L37" s="12">
        <f t="shared" si="4"/>
        <v>-6.1901412662977817</v>
      </c>
      <c r="M37" s="12">
        <f t="shared" si="5"/>
        <v>1.9083695577081727</v>
      </c>
    </row>
    <row r="38" spans="1:13" ht="14.25" x14ac:dyDescent="0.2">
      <c r="A38" s="10" t="s">
        <v>42</v>
      </c>
      <c r="B38" s="11">
        <v>694627.24850999995</v>
      </c>
      <c r="C38" s="11">
        <v>617111.62931999995</v>
      </c>
      <c r="D38" s="12">
        <f t="shared" si="0"/>
        <v>-11.159311610115173</v>
      </c>
      <c r="E38" s="12">
        <f t="shared" si="1"/>
        <v>3.0588453167796246</v>
      </c>
      <c r="F38" s="11">
        <v>7651795.3325100001</v>
      </c>
      <c r="G38" s="11">
        <v>7458366.5296200002</v>
      </c>
      <c r="H38" s="12">
        <f t="shared" si="2"/>
        <v>-2.5278878287319526</v>
      </c>
      <c r="I38" s="12">
        <f t="shared" si="3"/>
        <v>3.2991956778873255</v>
      </c>
      <c r="J38" s="11">
        <v>7651795.3325100001</v>
      </c>
      <c r="K38" s="11">
        <v>7458366.5296200002</v>
      </c>
      <c r="L38" s="12">
        <f t="shared" si="4"/>
        <v>-2.5278878287319526</v>
      </c>
      <c r="M38" s="12">
        <f t="shared" si="5"/>
        <v>3.2991956778873255</v>
      </c>
    </row>
    <row r="39" spans="1:13" ht="14.25" x14ac:dyDescent="0.2">
      <c r="A39" s="10" t="s">
        <v>43</v>
      </c>
      <c r="B39" s="11">
        <v>718288.67044999998</v>
      </c>
      <c r="C39" s="11">
        <v>996862.05376000004</v>
      </c>
      <c r="D39" s="12">
        <f>(C39-B39)/B39*100</f>
        <v>38.782928754184148</v>
      </c>
      <c r="E39" s="12">
        <f t="shared" si="1"/>
        <v>4.941159232372728</v>
      </c>
      <c r="F39" s="11">
        <v>5544666.5769600002</v>
      </c>
      <c r="G39" s="11">
        <v>6734843.4617900001</v>
      </c>
      <c r="H39" s="12">
        <f t="shared" si="2"/>
        <v>21.465256175648051</v>
      </c>
      <c r="I39" s="12">
        <f t="shared" si="3"/>
        <v>2.9791464863174744</v>
      </c>
      <c r="J39" s="11">
        <v>5544666.5769600002</v>
      </c>
      <c r="K39" s="11">
        <v>6734843.4617900001</v>
      </c>
      <c r="L39" s="12">
        <f t="shared" si="4"/>
        <v>21.465256175648051</v>
      </c>
      <c r="M39" s="12">
        <f t="shared" si="5"/>
        <v>2.9791464863174744</v>
      </c>
    </row>
    <row r="40" spans="1:13" ht="14.25" x14ac:dyDescent="0.2">
      <c r="A40" s="10" t="s">
        <v>44</v>
      </c>
      <c r="B40" s="11">
        <v>596911.44317999994</v>
      </c>
      <c r="C40" s="11">
        <v>608549.94117999997</v>
      </c>
      <c r="D40" s="12">
        <f>(C40-B40)/B40*100</f>
        <v>1.9497863766854286</v>
      </c>
      <c r="E40" s="12">
        <f t="shared" si="1"/>
        <v>3.0164074847465052</v>
      </c>
      <c r="F40" s="11">
        <v>7165672.1629100004</v>
      </c>
      <c r="G40" s="11">
        <v>7143435.92227</v>
      </c>
      <c r="H40" s="12">
        <f t="shared" si="2"/>
        <v>-0.3103161871554313</v>
      </c>
      <c r="I40" s="12">
        <f t="shared" si="3"/>
        <v>3.1598866623706945</v>
      </c>
      <c r="J40" s="11">
        <v>7165672.1629100004</v>
      </c>
      <c r="K40" s="11">
        <v>7143435.92227</v>
      </c>
      <c r="L40" s="12">
        <f t="shared" si="4"/>
        <v>-0.3103161871554313</v>
      </c>
      <c r="M40" s="12">
        <f t="shared" si="5"/>
        <v>3.1598866623706945</v>
      </c>
    </row>
    <row r="41" spans="1:13" ht="15.75" x14ac:dyDescent="0.25">
      <c r="A41" s="8" t="s">
        <v>8</v>
      </c>
      <c r="B41" s="7">
        <f>B42</f>
        <v>506653.72229000001</v>
      </c>
      <c r="C41" s="7">
        <f>C42</f>
        <v>536241.21492000006</v>
      </c>
      <c r="D41" s="9">
        <f t="shared" si="0"/>
        <v>5.8397858987927602</v>
      </c>
      <c r="E41" s="9">
        <f t="shared" si="1"/>
        <v>2.6579938717565477</v>
      </c>
      <c r="F41" s="7">
        <f>F42</f>
        <v>5744315.7991300002</v>
      </c>
      <c r="G41" s="7">
        <f>G42</f>
        <v>6011734.0326100001</v>
      </c>
      <c r="H41" s="9">
        <f t="shared" si="2"/>
        <v>4.6553539678389804</v>
      </c>
      <c r="I41" s="9">
        <f t="shared" si="3"/>
        <v>2.6592802670969804</v>
      </c>
      <c r="J41" s="7">
        <f>J42</f>
        <v>5744315.7991300002</v>
      </c>
      <c r="K41" s="7">
        <f>K42</f>
        <v>6011734.0326100001</v>
      </c>
      <c r="L41" s="9">
        <f t="shared" si="4"/>
        <v>4.6553539678389804</v>
      </c>
      <c r="M41" s="9">
        <f t="shared" si="5"/>
        <v>2.6592802670969804</v>
      </c>
    </row>
    <row r="42" spans="1:13" ht="14.25" x14ac:dyDescent="0.2">
      <c r="A42" s="10" t="s">
        <v>45</v>
      </c>
      <c r="B42" s="11">
        <v>506653.72229000001</v>
      </c>
      <c r="C42" s="11">
        <v>536241.21492000006</v>
      </c>
      <c r="D42" s="12">
        <f t="shared" si="0"/>
        <v>5.8397858987927602</v>
      </c>
      <c r="E42" s="12">
        <f t="shared" si="1"/>
        <v>2.6579938717565477</v>
      </c>
      <c r="F42" s="11">
        <v>5744315.7991300002</v>
      </c>
      <c r="G42" s="11">
        <v>6011734.0326100001</v>
      </c>
      <c r="H42" s="12">
        <f t="shared" si="2"/>
        <v>4.6553539678389804</v>
      </c>
      <c r="I42" s="12">
        <f t="shared" si="3"/>
        <v>2.6592802670969804</v>
      </c>
      <c r="J42" s="11">
        <v>5744315.7991300002</v>
      </c>
      <c r="K42" s="11">
        <v>6011734.0326100001</v>
      </c>
      <c r="L42" s="12">
        <f t="shared" si="4"/>
        <v>4.6553539678389804</v>
      </c>
      <c r="M42" s="12">
        <f t="shared" si="5"/>
        <v>2.6592802670969804</v>
      </c>
    </row>
    <row r="43" spans="1:13" ht="15.75" x14ac:dyDescent="0.25">
      <c r="A43" s="8" t="s">
        <v>9</v>
      </c>
      <c r="B43" s="7">
        <f>B8+B22+B41</f>
        <v>19619857.092799999</v>
      </c>
      <c r="C43" s="7">
        <f>C8+C22+C41</f>
        <v>20174659.566299997</v>
      </c>
      <c r="D43" s="9">
        <f t="shared" si="0"/>
        <v>2.8277600131124156</v>
      </c>
      <c r="E43" s="9">
        <f t="shared" si="1"/>
        <v>100</v>
      </c>
      <c r="F43" s="14">
        <f>F8+F22+F41</f>
        <v>221461627.28216997</v>
      </c>
      <c r="G43" s="14">
        <f>G8+G22+G41</f>
        <v>226066206.97308999</v>
      </c>
      <c r="H43" s="15">
        <f t="shared" si="2"/>
        <v>2.0791772134200079</v>
      </c>
      <c r="I43" s="15">
        <f t="shared" si="3"/>
        <v>100</v>
      </c>
      <c r="J43" s="14">
        <f>J8+J22+J41</f>
        <v>221461627.28216997</v>
      </c>
      <c r="K43" s="14">
        <f>K8+K22+K41</f>
        <v>226066206.97308999</v>
      </c>
      <c r="L43" s="15">
        <f t="shared" si="4"/>
        <v>2.0791772134200079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3338193.6801999994</v>
      </c>
      <c r="C44" s="19">
        <f>C45-C43</f>
        <v>3288365.7507000044</v>
      </c>
      <c r="D44" s="20">
        <f t="shared" si="0"/>
        <v>-1.4926614293095675</v>
      </c>
      <c r="E44" s="20">
        <f t="shared" ref="E44" si="6">C44/C$45*100</f>
        <v>14.01509697181905</v>
      </c>
      <c r="F44" s="19">
        <f>F45-F43</f>
        <v>34165801.72883004</v>
      </c>
      <c r="G44" s="19">
        <f>G45-G43</f>
        <v>35859028.283910006</v>
      </c>
      <c r="H44" s="21">
        <f t="shared" si="2"/>
        <v>4.9559104993903178</v>
      </c>
      <c r="I44" s="20">
        <f t="shared" ref="I44" si="7">G44/G$45*100</f>
        <v>13.690558776715529</v>
      </c>
      <c r="J44" s="19">
        <f>J45-J43</f>
        <v>34165801.72883004</v>
      </c>
      <c r="K44" s="19">
        <f>K45-K43</f>
        <v>35859028.283910006</v>
      </c>
      <c r="L44" s="21">
        <f t="shared" si="4"/>
        <v>4.9559104993903178</v>
      </c>
      <c r="M44" s="20">
        <f t="shared" ref="M44" si="8">K44/K$45*100</f>
        <v>13.690558776715529</v>
      </c>
    </row>
    <row r="45" spans="1:13" ht="20.25" x14ac:dyDescent="0.2">
      <c r="A45" s="22" t="s">
        <v>47</v>
      </c>
      <c r="B45" s="23">
        <v>22958050.772999998</v>
      </c>
      <c r="C45" s="23">
        <v>23463025.317000002</v>
      </c>
      <c r="D45" s="24">
        <f t="shared" si="0"/>
        <v>2.1995532155277</v>
      </c>
      <c r="E45" s="25">
        <f>C45/C$45*100</f>
        <v>100</v>
      </c>
      <c r="F45" s="23">
        <v>255627429.01100001</v>
      </c>
      <c r="G45" s="23">
        <v>261925235.257</v>
      </c>
      <c r="H45" s="24">
        <f t="shared" si="2"/>
        <v>2.4636660746327768</v>
      </c>
      <c r="I45" s="25">
        <f>G45/G$45*100</f>
        <v>100</v>
      </c>
      <c r="J45" s="23">
        <v>255627429.01100001</v>
      </c>
      <c r="K45" s="23">
        <v>261925235.257</v>
      </c>
      <c r="L45" s="24">
        <f t="shared" si="4"/>
        <v>2.4636660746327768</v>
      </c>
      <c r="M45" s="25">
        <f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2025-01-03T16:28:58Z</dcterms:modified>
</cp:coreProperties>
</file>