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5\1_OCAK\"/>
    </mc:Choice>
  </mc:AlternateContent>
  <xr:revisionPtr revIDLastSave="0" documentId="13_ncr:1_{B2E995BF-9B2B-4B9F-9D21-F45968E4E134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M42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5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E45" i="1"/>
  <c r="L45" i="1"/>
  <c r="H45" i="1"/>
  <c r="D45" i="1"/>
  <c r="K29" i="1"/>
  <c r="M29" i="1" s="1"/>
  <c r="J29" i="1"/>
  <c r="G29" i="1"/>
  <c r="F29" i="1"/>
  <c r="C29" i="1"/>
  <c r="E29" i="1" s="1"/>
  <c r="B29" i="1"/>
  <c r="K41" i="1" l="1"/>
  <c r="M41" i="1" s="1"/>
  <c r="J41" i="1"/>
  <c r="G41" i="1"/>
  <c r="F41" i="1"/>
  <c r="C41" i="1"/>
  <c r="B41" i="1"/>
  <c r="K27" i="1"/>
  <c r="M27" i="1" s="1"/>
  <c r="J27" i="1"/>
  <c r="J22" i="1" s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E20" i="1"/>
  <c r="E41" i="1"/>
  <c r="M9" i="1"/>
  <c r="H41" i="1"/>
  <c r="I9" i="1"/>
  <c r="I20" i="1"/>
  <c r="I41" i="1"/>
  <c r="M20" i="1"/>
  <c r="L18" i="1"/>
  <c r="M18" i="1"/>
  <c r="I27" i="1"/>
  <c r="L23" i="1"/>
  <c r="E18" i="1"/>
  <c r="E23" i="1"/>
  <c r="L41" i="1"/>
  <c r="H18" i="1"/>
  <c r="G22" i="1"/>
  <c r="L29" i="1"/>
  <c r="K22" i="1"/>
  <c r="H23" i="1"/>
  <c r="H20" i="1"/>
  <c r="F8" i="1"/>
  <c r="D9" i="1"/>
  <c r="L9" i="1"/>
  <c r="H9" i="1"/>
  <c r="D20" i="1"/>
  <c r="D18" i="1"/>
  <c r="H27" i="1"/>
  <c r="J8" i="1"/>
  <c r="J43" i="1" s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L22" i="1"/>
  <c r="M22" i="1"/>
  <c r="J44" i="1"/>
  <c r="K43" i="1"/>
  <c r="L8" i="1"/>
  <c r="D8" i="1"/>
  <c r="G43" i="1"/>
  <c r="H8" i="1"/>
  <c r="F43" i="1"/>
  <c r="F44" i="1" s="1"/>
  <c r="H22" i="1"/>
  <c r="D22" i="1"/>
  <c r="B43" i="1"/>
  <c r="B44" i="1" s="1"/>
  <c r="C43" i="1"/>
  <c r="K44" i="1" l="1"/>
  <c r="M43" i="1"/>
  <c r="C44" i="1"/>
  <c r="E43" i="1"/>
  <c r="I43" i="1"/>
  <c r="G44" i="1"/>
  <c r="L43" i="1"/>
  <c r="H43" i="1"/>
  <c r="D43" i="1"/>
  <c r="I44" i="1" l="1"/>
  <c r="H44" i="1"/>
  <c r="E44" i="1"/>
  <c r="D44" i="1"/>
  <c r="L44" i="1"/>
  <c r="M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<sst xmlns="http://schemas.openxmlformats.org/spreadsheetml/2006/main" count="52" uniqueCount="48">
  <si>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</si>
  <si>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</si>
  <si>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</si>
  <si>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</si>
  <si>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</si>
  <si>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</si>
  <si>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</si>
  <si>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</si>
  <si>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</si>
  <si>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</si>
  <si>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</si>
  <si>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</si>
  <si>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</si>
  <si>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</si>
  <si>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OCAK İHRACAT RAKAMLARI</t>
  </si>
  <si>
    <t xml:space="preserve">SEKTÖREL BAZDA İHRACAT RAKAMLARI -1.000 $ </t>
  </si>
  <si>
    <t>1 - 31 OCAK</t>
  </si>
  <si>
    <t>1 OCAK  -  31 OCAK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</si>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</sst>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32" sqref="B3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3093494.63723</v>
      </c>
      <c r="C8" s="7">
        <f>C9+C18+C20</f>
        <v>3018606.6636699992</v>
      </c>
      <c r="D8" s="9">
        <f t="shared" ref="D8:D45" si="0">(C8-B8)/B8*100</f>
        <v>-2.4208211858113162</v>
      </c>
      <c r="E8" s="9">
        <f>C8/C$45*100</f>
        <v>14.262811311542089</v>
      </c>
      <c r="F8" s="7">
        <f>F9+F18+F20</f>
        <v>3093494.63723</v>
      </c>
      <c r="G8" s="7">
        <f>G9+G18+G20</f>
        <v>3018606.6636699992</v>
      </c>
      <c r="H8" s="9">
        <f t="shared" ref="H8:H45" si="1">(G8-F8)/F8*100</f>
        <v>-2.4208211858113162</v>
      </c>
      <c r="I8" s="9">
        <f>G8/G$45*100</f>
        <v>14.262811311542089</v>
      </c>
      <c r="J8" s="7">
        <f>J9+J18+J20</f>
        <v>35310962.574930005</v>
      </c>
      <c r="K8" s="7">
        <f>K9+K18+K20</f>
        <v>36141313.777960002</v>
      </c>
      <c r="L8" s="9">
        <f t="shared" ref="L8:L45" si="2">(K8-J8)/J8*100</f>
        <v>2.3515394157493983</v>
      </c>
      <c r="M8" s="9">
        <f>K8/K$45*100</f>
        <v>13.741036696393843</v>
      </c>
    </row>
    <row r="9" spans="1:13" ht="15.75" x14ac:dyDescent="0.25">
      <c r="A9" s="8" t="s">
        <v>2</v>
      </c>
      <c r="B9" s="7">
        <f>B10+B11+B12+B13+B14+B15+B16+B17</f>
        <v>2135975.5895000002</v>
      </c>
      <c r="C9" s="7">
        <f>C10+C11+C12+C13+C14+C15+C16+C17</f>
        <v>2124901.7883199994</v>
      </c>
      <c r="D9" s="9">
        <f t="shared" si="0"/>
        <v>-0.51844230966108995</v>
      </c>
      <c r="E9" s="9">
        <f t="shared" ref="E9:E45" si="3">C9/C$45*100</f>
        <v>10.040086913980172</v>
      </c>
      <c r="F9" s="7">
        <f>F10+F11+F12+F13+F14+F15+F16+F17</f>
        <v>2135975.5895000002</v>
      </c>
      <c r="G9" s="7">
        <f>G10+G11+G12+G13+G14+G15+G16+G17</f>
        <v>2124901.7883199994</v>
      </c>
      <c r="H9" s="9">
        <f t="shared" si="1"/>
        <v>-0.51844230966108995</v>
      </c>
      <c r="I9" s="9">
        <f t="shared" ref="I9:I45" si="4">G9/G$45*100</f>
        <v>10.040086913980172</v>
      </c>
      <c r="J9" s="7">
        <f>J10+J11+J12+J13+J14+J15+J16+J17</f>
        <v>23783666.199410003</v>
      </c>
      <c r="K9" s="7">
        <f>K10+K11+K12+K13+K14+K15+K16+K17</f>
        <v>24447980.200760003</v>
      </c>
      <c r="L9" s="9">
        <f t="shared" si="2"/>
        <v>2.7931522238000466</v>
      </c>
      <c r="M9" s="9">
        <f t="shared" ref="M9:M45" si="5">K9/K$45*100</f>
        <v>9.2951959398946773</v>
      </c>
    </row>
    <row r="10" spans="1:13" ht="14.25" x14ac:dyDescent="0.2">
      <c r="A10" s="10" t="s">
        <v>20</v>
      </c>
      <c r="B10" s="11">
        <v>1010018.50264</v>
      </c>
      <c r="C10" s="11">
        <v>1030715.75049</v>
      </c>
      <c r="D10" s="12">
        <f t="shared" si="0"/>
        <v>2.049194920281292</v>
      </c>
      <c r="E10" s="12">
        <f t="shared" si="3"/>
        <v>4.8700960088652687</v>
      </c>
      <c r="F10" s="11">
        <v>1010018.50264</v>
      </c>
      <c r="G10" s="11">
        <v>1030715.75049</v>
      </c>
      <c r="H10" s="12">
        <f t="shared" si="1"/>
        <v>2.049194920281292</v>
      </c>
      <c r="I10" s="12">
        <f t="shared" si="4"/>
        <v>4.8700960088652687</v>
      </c>
      <c r="J10" s="11">
        <v>12351435.403410001</v>
      </c>
      <c r="K10" s="11">
        <v>11927405.79568</v>
      </c>
      <c r="L10" s="12">
        <f t="shared" si="2"/>
        <v>-3.4330391074460427</v>
      </c>
      <c r="M10" s="12">
        <f t="shared" si="5"/>
        <v>4.534835721195261</v>
      </c>
    </row>
    <row r="11" spans="1:13" ht="14.25" x14ac:dyDescent="0.2">
      <c r="A11" s="10" t="s">
        <v>21</v>
      </c>
      <c r="B11" s="11">
        <v>365786.03013999999</v>
      </c>
      <c r="C11" s="11">
        <v>353527.18783000001</v>
      </c>
      <c r="D11" s="12">
        <f t="shared" si="0"/>
        <v>-3.3513697352815965</v>
      </c>
      <c r="E11" s="12">
        <f t="shared" si="3"/>
        <v>1.6704036449018533</v>
      </c>
      <c r="F11" s="11">
        <v>365786.03013999999</v>
      </c>
      <c r="G11" s="11">
        <v>353527.18783000001</v>
      </c>
      <c r="H11" s="12">
        <f t="shared" si="1"/>
        <v>-3.3513697352815965</v>
      </c>
      <c r="I11" s="12">
        <f t="shared" si="4"/>
        <v>1.6704036449018533</v>
      </c>
      <c r="J11" s="11">
        <v>3529561.4750999999</v>
      </c>
      <c r="K11" s="11">
        <v>3389233.3390500001</v>
      </c>
      <c r="L11" s="12">
        <f t="shared" si="2"/>
        <v>-3.9757952096874605</v>
      </c>
      <c r="M11" s="12">
        <f t="shared" si="5"/>
        <v>1.2885967557971885</v>
      </c>
    </row>
    <row r="12" spans="1:13" ht="14.25" x14ac:dyDescent="0.2">
      <c r="A12" s="10" t="s">
        <v>22</v>
      </c>
      <c r="B12" s="11">
        <v>232093.38761000001</v>
      </c>
      <c r="C12" s="11">
        <v>210752.79373999999</v>
      </c>
      <c r="D12" s="12">
        <f t="shared" si="0"/>
        <v>-9.1948306195865648</v>
      </c>
      <c r="E12" s="12">
        <f t="shared" si="3"/>
        <v>0.9957996073722919</v>
      </c>
      <c r="F12" s="11">
        <v>232093.38761000001</v>
      </c>
      <c r="G12" s="11">
        <v>210752.79373999999</v>
      </c>
      <c r="H12" s="12">
        <f t="shared" si="1"/>
        <v>-9.1948306195865648</v>
      </c>
      <c r="I12" s="12">
        <f t="shared" si="4"/>
        <v>0.9957996073722919</v>
      </c>
      <c r="J12" s="11">
        <v>2464690.0232699998</v>
      </c>
      <c r="K12" s="11">
        <v>2705347.99988</v>
      </c>
      <c r="L12" s="12">
        <f t="shared" si="2"/>
        <v>9.7642289431070122</v>
      </c>
      <c r="M12" s="12">
        <f t="shared" si="5"/>
        <v>1.0285814835413289</v>
      </c>
    </row>
    <row r="13" spans="1:13" ht="14.25" x14ac:dyDescent="0.2">
      <c r="A13" s="10" t="s">
        <v>23</v>
      </c>
      <c r="B13" s="11">
        <v>160121.91939</v>
      </c>
      <c r="C13" s="11">
        <v>164775.00013999999</v>
      </c>
      <c r="D13" s="12">
        <f t="shared" si="0"/>
        <v>2.905961137442242</v>
      </c>
      <c r="E13" s="12">
        <f t="shared" si="3"/>
        <v>0.77855613457065687</v>
      </c>
      <c r="F13" s="11">
        <v>160121.91939</v>
      </c>
      <c r="G13" s="11">
        <v>164775.00013999999</v>
      </c>
      <c r="H13" s="12">
        <f t="shared" si="1"/>
        <v>2.905961137442242</v>
      </c>
      <c r="I13" s="12">
        <f t="shared" si="4"/>
        <v>0.77855613457065687</v>
      </c>
      <c r="J13" s="11">
        <v>1640211.1145800001</v>
      </c>
      <c r="K13" s="11">
        <v>1859351.3165200001</v>
      </c>
      <c r="L13" s="12">
        <f t="shared" si="2"/>
        <v>13.360487561146304</v>
      </c>
      <c r="M13" s="12">
        <f t="shared" si="5"/>
        <v>0.70693098841830937</v>
      </c>
    </row>
    <row r="14" spans="1:13" ht="14.25" x14ac:dyDescent="0.2">
      <c r="A14" s="10" t="s">
        <v>24</v>
      </c>
      <c r="B14" s="11">
        <v>206128.32986999999</v>
      </c>
      <c r="C14" s="11">
        <v>209171.67543999999</v>
      </c>
      <c r="D14" s="12">
        <f t="shared" si="0"/>
        <v>1.4764324592933769</v>
      </c>
      <c r="E14" s="12">
        <f t="shared" si="3"/>
        <v>0.98832887849411832</v>
      </c>
      <c r="F14" s="11">
        <v>206128.32986999999</v>
      </c>
      <c r="G14" s="11">
        <v>209171.67543999999</v>
      </c>
      <c r="H14" s="12">
        <f t="shared" si="1"/>
        <v>1.4764324592933769</v>
      </c>
      <c r="I14" s="12">
        <f t="shared" si="4"/>
        <v>0.98832887849411832</v>
      </c>
      <c r="J14" s="11">
        <v>1926553.86711</v>
      </c>
      <c r="K14" s="11">
        <v>2639695.0657000002</v>
      </c>
      <c r="L14" s="12">
        <f t="shared" si="2"/>
        <v>37.016416242737847</v>
      </c>
      <c r="M14" s="12">
        <f t="shared" si="5"/>
        <v>1.0036200396011405</v>
      </c>
    </row>
    <row r="15" spans="1:13" ht="14.25" x14ac:dyDescent="0.2">
      <c r="A15" s="10" t="s">
        <v>25</v>
      </c>
      <c r="B15" s="11">
        <v>83436.900699999998</v>
      </c>
      <c r="C15" s="11">
        <v>51262.624709999996</v>
      </c>
      <c r="D15" s="12">
        <f t="shared" si="0"/>
        <v>-38.561206996031196</v>
      </c>
      <c r="E15" s="12">
        <f t="shared" si="3"/>
        <v>0.24221411566229017</v>
      </c>
      <c r="F15" s="11">
        <v>83436.900699999998</v>
      </c>
      <c r="G15" s="11">
        <v>51262.624709999996</v>
      </c>
      <c r="H15" s="12">
        <f t="shared" si="1"/>
        <v>-38.561206996031196</v>
      </c>
      <c r="I15" s="12">
        <f t="shared" si="4"/>
        <v>0.24221411566229017</v>
      </c>
      <c r="J15" s="11">
        <v>835488.66926</v>
      </c>
      <c r="K15" s="11">
        <v>781121.27150999999</v>
      </c>
      <c r="L15" s="12">
        <f t="shared" si="2"/>
        <v>-6.5072573393668769</v>
      </c>
      <c r="M15" s="12">
        <f t="shared" si="5"/>
        <v>0.29698466752191699</v>
      </c>
    </row>
    <row r="16" spans="1:13" ht="14.25" x14ac:dyDescent="0.2">
      <c r="A16" s="10" t="s">
        <v>26</v>
      </c>
      <c r="B16" s="11">
        <v>64406.00015</v>
      </c>
      <c r="C16" s="11">
        <v>86326.722399999999</v>
      </c>
      <c r="D16" s="12">
        <f t="shared" si="0"/>
        <v>34.035217524682757</v>
      </c>
      <c r="E16" s="12">
        <f t="shared" si="3"/>
        <v>0.40789075554418708</v>
      </c>
      <c r="F16" s="11">
        <v>64406.00015</v>
      </c>
      <c r="G16" s="11">
        <v>86326.722399999999</v>
      </c>
      <c r="H16" s="12">
        <f t="shared" si="1"/>
        <v>34.035217524682757</v>
      </c>
      <c r="I16" s="12">
        <f t="shared" si="4"/>
        <v>0.40789075554418708</v>
      </c>
      <c r="J16" s="11">
        <v>900608.49136999995</v>
      </c>
      <c r="K16" s="11">
        <v>1000610.57111</v>
      </c>
      <c r="L16" s="12">
        <f t="shared" si="2"/>
        <v>11.103834873672747</v>
      </c>
      <c r="M16" s="12">
        <f t="shared" si="5"/>
        <v>0.3804351623987422</v>
      </c>
    </row>
    <row r="17" spans="1:13" ht="14.25" x14ac:dyDescent="0.2">
      <c r="A17" s="10" t="s">
        <v>27</v>
      </c>
      <c r="B17" s="11">
        <v>13984.519</v>
      </c>
      <c r="C17" s="11">
        <v>18370.03357</v>
      </c>
      <c r="D17" s="12">
        <f t="shared" si="0"/>
        <v>31.359781269559573</v>
      </c>
      <c r="E17" s="12">
        <f t="shared" si="3"/>
        <v>8.6797768569508216E-2</v>
      </c>
      <c r="F17" s="11">
        <v>13984.519</v>
      </c>
      <c r="G17" s="11">
        <v>18370.03357</v>
      </c>
      <c r="H17" s="12">
        <f t="shared" si="1"/>
        <v>31.359781269559573</v>
      </c>
      <c r="I17" s="12">
        <f t="shared" si="4"/>
        <v>8.6797768569508216E-2</v>
      </c>
      <c r="J17" s="11">
        <v>135117.15531</v>
      </c>
      <c r="K17" s="11">
        <v>145214.84130999999</v>
      </c>
      <c r="L17" s="12">
        <f t="shared" si="2"/>
        <v>7.4732819654416289</v>
      </c>
      <c r="M17" s="12">
        <f t="shared" si="5"/>
        <v>5.5211121420787192E-2</v>
      </c>
    </row>
    <row r="18" spans="1:13" ht="15.75" x14ac:dyDescent="0.25">
      <c r="A18" s="8" t="s">
        <v>3</v>
      </c>
      <c r="B18" s="7">
        <f>B19</f>
        <v>355960.40323</v>
      </c>
      <c r="C18" s="7">
        <f>C19</f>
        <v>283884.16222</v>
      </c>
      <c r="D18" s="9">
        <f t="shared" si="0"/>
        <v>-20.248387280151693</v>
      </c>
      <c r="E18" s="9">
        <f t="shared" si="3"/>
        <v>1.3413427753970233</v>
      </c>
      <c r="F18" s="7">
        <f>F19</f>
        <v>355960.40323</v>
      </c>
      <c r="G18" s="7">
        <f>G19</f>
        <v>283884.16222</v>
      </c>
      <c r="H18" s="9">
        <f t="shared" si="1"/>
        <v>-20.248387280151693</v>
      </c>
      <c r="I18" s="9">
        <f t="shared" si="4"/>
        <v>1.3413427753970233</v>
      </c>
      <c r="J18" s="7">
        <f>J19</f>
        <v>3570663.4310599999</v>
      </c>
      <c r="K18" s="7">
        <f>K19</f>
        <v>3791253.8065200001</v>
      </c>
      <c r="L18" s="9">
        <f t="shared" si="2"/>
        <v>6.1778540520273841</v>
      </c>
      <c r="M18" s="9">
        <f t="shared" si="5"/>
        <v>1.441446152201131</v>
      </c>
    </row>
    <row r="19" spans="1:13" ht="14.25" x14ac:dyDescent="0.2">
      <c r="A19" s="10" t="s">
        <v>28</v>
      </c>
      <c r="B19" s="11">
        <v>355960.40323</v>
      </c>
      <c r="C19" s="11">
        <v>283884.16222</v>
      </c>
      <c r="D19" s="12">
        <f t="shared" si="0"/>
        <v>-20.248387280151693</v>
      </c>
      <c r="E19" s="12">
        <f t="shared" si="3"/>
        <v>1.3413427753970233</v>
      </c>
      <c r="F19" s="11">
        <v>355960.40323</v>
      </c>
      <c r="G19" s="11">
        <v>283884.16222</v>
      </c>
      <c r="H19" s="12">
        <f t="shared" si="1"/>
        <v>-20.248387280151693</v>
      </c>
      <c r="I19" s="12">
        <f t="shared" si="4"/>
        <v>1.3413427753970233</v>
      </c>
      <c r="J19" s="11">
        <v>3570663.4310599999</v>
      </c>
      <c r="K19" s="11">
        <v>3791253.8065200001</v>
      </c>
      <c r="L19" s="12">
        <f t="shared" si="2"/>
        <v>6.1778540520273841</v>
      </c>
      <c r="M19" s="12">
        <f t="shared" si="5"/>
        <v>1.441446152201131</v>
      </c>
    </row>
    <row r="20" spans="1:13" ht="15.75" x14ac:dyDescent="0.25">
      <c r="A20" s="8" t="s">
        <v>11</v>
      </c>
      <c r="B20" s="7">
        <f>B21</f>
        <v>601558.64450000005</v>
      </c>
      <c r="C20" s="7">
        <f>C21</f>
        <v>609820.71313000005</v>
      </c>
      <c r="D20" s="9">
        <f t="shared" si="0"/>
        <v>1.373443587842913</v>
      </c>
      <c r="E20" s="9">
        <f t="shared" si="3"/>
        <v>2.8813816221648967</v>
      </c>
      <c r="F20" s="7">
        <f>F21</f>
        <v>601558.64450000005</v>
      </c>
      <c r="G20" s="7">
        <f>G21</f>
        <v>609820.71313000005</v>
      </c>
      <c r="H20" s="9">
        <f t="shared" si="1"/>
        <v>1.373443587842913</v>
      </c>
      <c r="I20" s="9">
        <f t="shared" si="4"/>
        <v>2.8813816221648967</v>
      </c>
      <c r="J20" s="7">
        <f>J21</f>
        <v>7956632.9444599999</v>
      </c>
      <c r="K20" s="7">
        <f>K21</f>
        <v>7902079.7706800001</v>
      </c>
      <c r="L20" s="9">
        <f t="shared" si="2"/>
        <v>-0.68563139912070237</v>
      </c>
      <c r="M20" s="9">
        <f t="shared" si="5"/>
        <v>3.004394604298037</v>
      </c>
    </row>
    <row r="21" spans="1:13" ht="14.25" x14ac:dyDescent="0.2">
      <c r="A21" s="10" t="s">
        <v>29</v>
      </c>
      <c r="B21" s="11">
        <v>601558.64450000005</v>
      </c>
      <c r="C21" s="11">
        <v>609820.71313000005</v>
      </c>
      <c r="D21" s="12">
        <f t="shared" si="0"/>
        <v>1.373443587842913</v>
      </c>
      <c r="E21" s="12">
        <f t="shared" si="3"/>
        <v>2.8813816221648967</v>
      </c>
      <c r="F21" s="11">
        <v>601558.64450000005</v>
      </c>
      <c r="G21" s="11">
        <v>609820.71313000005</v>
      </c>
      <c r="H21" s="12">
        <f t="shared" si="1"/>
        <v>1.373443587842913</v>
      </c>
      <c r="I21" s="12">
        <f t="shared" si="4"/>
        <v>2.8813816221648967</v>
      </c>
      <c r="J21" s="11">
        <v>7956632.9444599999</v>
      </c>
      <c r="K21" s="11">
        <v>7902079.7706800001</v>
      </c>
      <c r="L21" s="12">
        <f t="shared" si="2"/>
        <v>-0.68563139912070237</v>
      </c>
      <c r="M21" s="12">
        <f t="shared" si="5"/>
        <v>3.004394604298037</v>
      </c>
    </row>
    <row r="22" spans="1:13" ht="16.5" x14ac:dyDescent="0.25">
      <c r="A22" s="17" t="s">
        <v>4</v>
      </c>
      <c r="B22" s="7">
        <f>B23+B27+B29</f>
        <v>13628859.526789999</v>
      </c>
      <c r="C22" s="7">
        <f>C23+C27+C29</f>
        <v>14963208.680939998</v>
      </c>
      <c r="D22" s="9">
        <f t="shared" si="0"/>
        <v>9.7906149192241241</v>
      </c>
      <c r="E22" s="9">
        <f t="shared" si="3"/>
        <v>70.700639669298454</v>
      </c>
      <c r="F22" s="7">
        <f>F23+F27+F29</f>
        <v>13628859.526789999</v>
      </c>
      <c r="G22" s="7">
        <f>G23+G27+G29</f>
        <v>14963208.680939998</v>
      </c>
      <c r="H22" s="9">
        <f t="shared" si="1"/>
        <v>9.7906149192241241</v>
      </c>
      <c r="I22" s="9">
        <f t="shared" si="4"/>
        <v>70.700639669298454</v>
      </c>
      <c r="J22" s="7">
        <f>J23+J27+J29</f>
        <v>180660809.73795</v>
      </c>
      <c r="K22" s="7">
        <f>K23+K27+K29</f>
        <v>185107177.49436003</v>
      </c>
      <c r="L22" s="9">
        <f t="shared" si="2"/>
        <v>2.461168951284745</v>
      </c>
      <c r="M22" s="9">
        <f t="shared" si="5"/>
        <v>70.378308169500684</v>
      </c>
    </row>
    <row r="23" spans="1:13" ht="15.75" x14ac:dyDescent="0.25">
      <c r="A23" s="8" t="s">
        <v>5</v>
      </c>
      <c r="B23" s="7">
        <f>B24+B25+B26</f>
        <v>1143545.58812</v>
      </c>
      <c r="C23" s="7">
        <f>C24+C25+C26</f>
        <v>1183268.19817</v>
      </c>
      <c r="D23" s="9">
        <f>(C23-B23)/B23*100</f>
        <v>3.473635897218962</v>
      </c>
      <c r="E23" s="9">
        <f t="shared" si="3"/>
        <v>5.5909010089206195</v>
      </c>
      <c r="F23" s="7">
        <f>F24+F25+F26</f>
        <v>1143545.58812</v>
      </c>
      <c r="G23" s="7">
        <f>G24+G25+G26</f>
        <v>1183268.19817</v>
      </c>
      <c r="H23" s="9">
        <f t="shared" si="1"/>
        <v>3.473635897218962</v>
      </c>
      <c r="I23" s="9">
        <f t="shared" si="4"/>
        <v>5.5909010089206195</v>
      </c>
      <c r="J23" s="7">
        <f>J24+J25+J26</f>
        <v>14102400.46015</v>
      </c>
      <c r="K23" s="7">
        <f>K24+K25+K26</f>
        <v>13927337.166929999</v>
      </c>
      <c r="L23" s="9">
        <f t="shared" si="2"/>
        <v>-1.2413723019331866</v>
      </c>
      <c r="M23" s="9">
        <f t="shared" si="5"/>
        <v>5.2952156711730147</v>
      </c>
    </row>
    <row r="24" spans="1:13" ht="14.25" x14ac:dyDescent="0.2">
      <c r="A24" s="10" t="s">
        <v>30</v>
      </c>
      <c r="B24" s="11">
        <v>784406.93993999995</v>
      </c>
      <c r="C24" s="11">
        <v>827110.88904000004</v>
      </c>
      <c r="D24" s="12">
        <f t="shared" si="0"/>
        <v>5.4441064867766915</v>
      </c>
      <c r="E24" s="12">
        <f t="shared" si="3"/>
        <v>3.9080701325149576</v>
      </c>
      <c r="F24" s="11">
        <v>784406.93993999995</v>
      </c>
      <c r="G24" s="11">
        <v>827110.88904000004</v>
      </c>
      <c r="H24" s="12">
        <f t="shared" si="1"/>
        <v>5.4441064867766915</v>
      </c>
      <c r="I24" s="12">
        <f t="shared" si="4"/>
        <v>3.9080701325149576</v>
      </c>
      <c r="J24" s="11">
        <v>9519890.8229099996</v>
      </c>
      <c r="K24" s="11">
        <v>9536886.5191399995</v>
      </c>
      <c r="L24" s="12">
        <f t="shared" si="2"/>
        <v>0.1785282682979836</v>
      </c>
      <c r="M24" s="12">
        <f t="shared" si="5"/>
        <v>3.6259530694969504</v>
      </c>
    </row>
    <row r="25" spans="1:13" ht="14.25" x14ac:dyDescent="0.2">
      <c r="A25" s="10" t="s">
        <v>31</v>
      </c>
      <c r="B25" s="11">
        <v>120200.54958000001</v>
      </c>
      <c r="C25" s="11">
        <v>126460.00034</v>
      </c>
      <c r="D25" s="12">
        <f t="shared" si="0"/>
        <v>5.2075059405897202</v>
      </c>
      <c r="E25" s="12">
        <f t="shared" si="3"/>
        <v>0.59751909548694693</v>
      </c>
      <c r="F25" s="11">
        <v>120200.54958000001</v>
      </c>
      <c r="G25" s="11">
        <v>126460.00034</v>
      </c>
      <c r="H25" s="12">
        <f t="shared" si="1"/>
        <v>5.2075059405897202</v>
      </c>
      <c r="I25" s="12">
        <f t="shared" si="4"/>
        <v>0.59751909548694693</v>
      </c>
      <c r="J25" s="11">
        <v>1800963.01771</v>
      </c>
      <c r="K25" s="11">
        <v>1532643.8472200001</v>
      </c>
      <c r="L25" s="12">
        <f t="shared" si="2"/>
        <v>-14.898649658624253</v>
      </c>
      <c r="M25" s="12">
        <f t="shared" si="5"/>
        <v>0.58271582147064382</v>
      </c>
    </row>
    <row r="26" spans="1:13" ht="14.25" x14ac:dyDescent="0.2">
      <c r="A26" s="10" t="s">
        <v>32</v>
      </c>
      <c r="B26" s="11">
        <v>238938.0986</v>
      </c>
      <c r="C26" s="11">
        <v>229697.30879000001</v>
      </c>
      <c r="D26" s="12">
        <f t="shared" si="0"/>
        <v>-3.8674409247182262</v>
      </c>
      <c r="E26" s="12">
        <f t="shared" si="3"/>
        <v>1.0853117809187154</v>
      </c>
      <c r="F26" s="11">
        <v>238938.0986</v>
      </c>
      <c r="G26" s="11">
        <v>229697.30879000001</v>
      </c>
      <c r="H26" s="12">
        <f t="shared" si="1"/>
        <v>-3.8674409247182262</v>
      </c>
      <c r="I26" s="12">
        <f t="shared" si="4"/>
        <v>1.0853117809187154</v>
      </c>
      <c r="J26" s="11">
        <v>2781546.6195299998</v>
      </c>
      <c r="K26" s="11">
        <v>2857806.80057</v>
      </c>
      <c r="L26" s="12">
        <f t="shared" si="2"/>
        <v>2.7416466977240854</v>
      </c>
      <c r="M26" s="12">
        <f t="shared" si="5"/>
        <v>1.0865467802054207</v>
      </c>
    </row>
    <row r="27" spans="1:13" ht="15.75" x14ac:dyDescent="0.25">
      <c r="A27" s="8" t="s">
        <v>6</v>
      </c>
      <c r="B27" s="7">
        <f>B28</f>
        <v>2368550.91536</v>
      </c>
      <c r="C27" s="7">
        <f>C28</f>
        <v>2548163.51755</v>
      </c>
      <c r="D27" s="9">
        <f t="shared" si="0"/>
        <v>7.5832274081682725</v>
      </c>
      <c r="E27" s="9">
        <f t="shared" si="3"/>
        <v>12.039983837306014</v>
      </c>
      <c r="F27" s="7">
        <f>F28</f>
        <v>2368550.91536</v>
      </c>
      <c r="G27" s="7">
        <f>G28</f>
        <v>2548163.51755</v>
      </c>
      <c r="H27" s="9">
        <f t="shared" si="1"/>
        <v>7.5832274081682725</v>
      </c>
      <c r="I27" s="9">
        <f t="shared" si="4"/>
        <v>12.039983837306014</v>
      </c>
      <c r="J27" s="7">
        <f>J28</f>
        <v>30560993.567609999</v>
      </c>
      <c r="K27" s="7">
        <f>K28</f>
        <v>30955495.893890001</v>
      </c>
      <c r="L27" s="9">
        <f t="shared" si="2"/>
        <v>1.290868784770512</v>
      </c>
      <c r="M27" s="9">
        <f t="shared" si="5"/>
        <v>11.769373068347294</v>
      </c>
    </row>
    <row r="28" spans="1:13" ht="14.25" x14ac:dyDescent="0.2">
      <c r="A28" s="10" t="s">
        <v>33</v>
      </c>
      <c r="B28" s="11">
        <v>2368550.91536</v>
      </c>
      <c r="C28" s="11">
        <v>2548163.51755</v>
      </c>
      <c r="D28" s="12">
        <f t="shared" si="0"/>
        <v>7.5832274081682725</v>
      </c>
      <c r="E28" s="12">
        <f t="shared" si="3"/>
        <v>12.039983837306014</v>
      </c>
      <c r="F28" s="11">
        <v>2368550.91536</v>
      </c>
      <c r="G28" s="11">
        <v>2548163.51755</v>
      </c>
      <c r="H28" s="12">
        <f t="shared" si="1"/>
        <v>7.5832274081682725</v>
      </c>
      <c r="I28" s="12">
        <f t="shared" si="4"/>
        <v>12.039983837306014</v>
      </c>
      <c r="J28" s="11">
        <v>30560993.567609999</v>
      </c>
      <c r="K28" s="11">
        <v>30955495.893890001</v>
      </c>
      <c r="L28" s="12">
        <f t="shared" si="2"/>
        <v>1.290868784770512</v>
      </c>
      <c r="M28" s="12">
        <f t="shared" si="5"/>
        <v>11.769373068347294</v>
      </c>
    </row>
    <row r="29" spans="1:13" ht="15.75" x14ac:dyDescent="0.25">
      <c r="A29" s="8" t="s">
        <v>7</v>
      </c>
      <c r="B29" s="7">
        <f>B30+B31+B32+B33+B34+B35+B36+B37+B38+B39+B40</f>
        <v>10116763.023309998</v>
      </c>
      <c r="C29" s="7">
        <f>C30+C31+C32+C33+C34+C35+C36+C37+C38+C39+C40</f>
        <v>11231776.965219999</v>
      </c>
      <c r="D29" s="9">
        <f t="shared" si="0"/>
        <v>11.021449640966194</v>
      </c>
      <c r="E29" s="9">
        <f t="shared" si="3"/>
        <v>53.069754823071825</v>
      </c>
      <c r="F29" s="7">
        <f>F30+F31+F32+F33+F34+F35+F36+F37+F38+F39+F40</f>
        <v>10116763.023309998</v>
      </c>
      <c r="G29" s="7">
        <f>G30+G31+G32+G33+G34+G35+G36+G37+G38+G39+G40</f>
        <v>11231776.965219999</v>
      </c>
      <c r="H29" s="9">
        <f t="shared" si="1"/>
        <v>11.021449640966194</v>
      </c>
      <c r="I29" s="9">
        <f t="shared" si="4"/>
        <v>53.069754823071825</v>
      </c>
      <c r="J29" s="7">
        <f>J30+J31+J32+J33+J34+J35+J36+J37+J38+J39+J40</f>
        <v>135997415.71019</v>
      </c>
      <c r="K29" s="7">
        <f>K30+K31+K32+K33+K34+K35+K36+K37+K38+K39+K40</f>
        <v>140224344.43354002</v>
      </c>
      <c r="L29" s="9">
        <f t="shared" si="2"/>
        <v>3.1080948864187157</v>
      </c>
      <c r="M29" s="9">
        <f t="shared" si="5"/>
        <v>53.313719429980367</v>
      </c>
    </row>
    <row r="30" spans="1:13" ht="14.25" x14ac:dyDescent="0.2">
      <c r="A30" s="10" t="s">
        <v>34</v>
      </c>
      <c r="B30" s="11">
        <v>1418115.88057</v>
      </c>
      <c r="C30" s="11">
        <v>1413219.8245999999</v>
      </c>
      <c r="D30" s="12">
        <f t="shared" si="0"/>
        <v>-0.34525076808477556</v>
      </c>
      <c r="E30" s="12">
        <f t="shared" si="3"/>
        <v>6.6774144318273985</v>
      </c>
      <c r="F30" s="11">
        <v>1418115.88057</v>
      </c>
      <c r="G30" s="11">
        <v>1413219.8245999999</v>
      </c>
      <c r="H30" s="12">
        <f t="shared" si="1"/>
        <v>-0.34525076808477556</v>
      </c>
      <c r="I30" s="12">
        <f t="shared" si="4"/>
        <v>6.6774144318273985</v>
      </c>
      <c r="J30" s="11">
        <v>19037382.280900002</v>
      </c>
      <c r="K30" s="11">
        <v>17913153.154879998</v>
      </c>
      <c r="L30" s="12">
        <f t="shared" si="2"/>
        <v>-5.9053766396650555</v>
      </c>
      <c r="M30" s="12">
        <f t="shared" si="5"/>
        <v>6.8106349526074945</v>
      </c>
    </row>
    <row r="31" spans="1:13" ht="14.25" x14ac:dyDescent="0.2">
      <c r="A31" s="10" t="s">
        <v>35</v>
      </c>
      <c r="B31" s="11">
        <v>2776766.7516600001</v>
      </c>
      <c r="C31" s="11">
        <v>2999897.6759899999</v>
      </c>
      <c r="D31" s="12">
        <f t="shared" si="0"/>
        <v>8.0356380022415728</v>
      </c>
      <c r="E31" s="12">
        <f t="shared" si="3"/>
        <v>14.174411996612674</v>
      </c>
      <c r="F31" s="11">
        <v>2776766.7516600001</v>
      </c>
      <c r="G31" s="11">
        <v>2999897.6759899999</v>
      </c>
      <c r="H31" s="12">
        <f t="shared" si="1"/>
        <v>8.0356380022415728</v>
      </c>
      <c r="I31" s="12">
        <f t="shared" si="4"/>
        <v>14.174411996612674</v>
      </c>
      <c r="J31" s="11">
        <v>35054921.873010002</v>
      </c>
      <c r="K31" s="11">
        <v>37426041.041210003</v>
      </c>
      <c r="L31" s="12">
        <f t="shared" si="2"/>
        <v>6.7640121315620663</v>
      </c>
      <c r="M31" s="12">
        <f t="shared" si="5"/>
        <v>14.229493883579483</v>
      </c>
    </row>
    <row r="32" spans="1:13" ht="14.25" x14ac:dyDescent="0.2">
      <c r="A32" s="10" t="s">
        <v>36</v>
      </c>
      <c r="B32" s="11">
        <v>167284.17989999999</v>
      </c>
      <c r="C32" s="11">
        <v>82415.475059999997</v>
      </c>
      <c r="D32" s="12">
        <f t="shared" si="0"/>
        <v>-50.733252176465967</v>
      </c>
      <c r="E32" s="12">
        <f t="shared" si="3"/>
        <v>0.38941024813837377</v>
      </c>
      <c r="F32" s="11">
        <v>167284.17989999999</v>
      </c>
      <c r="G32" s="11">
        <v>82415.475059999997</v>
      </c>
      <c r="H32" s="12">
        <f t="shared" si="1"/>
        <v>-50.733252176465967</v>
      </c>
      <c r="I32" s="12">
        <f t="shared" si="4"/>
        <v>0.38941024813837377</v>
      </c>
      <c r="J32" s="11">
        <v>2086681.9788599999</v>
      </c>
      <c r="K32" s="11">
        <v>1827383.2309900001</v>
      </c>
      <c r="L32" s="12">
        <f t="shared" si="2"/>
        <v>-12.426366379588922</v>
      </c>
      <c r="M32" s="12">
        <f t="shared" si="5"/>
        <v>0.69477662571085652</v>
      </c>
    </row>
    <row r="33" spans="1:13" ht="14.25" x14ac:dyDescent="0.2">
      <c r="A33" s="10" t="s">
        <v>37</v>
      </c>
      <c r="B33" s="11">
        <v>1207653.5258800001</v>
      </c>
      <c r="C33" s="11">
        <v>1224867.2903799999</v>
      </c>
      <c r="D33" s="12">
        <f t="shared" si="0"/>
        <v>1.425389329895459</v>
      </c>
      <c r="E33" s="12">
        <f t="shared" si="3"/>
        <v>5.7874552702172251</v>
      </c>
      <c r="F33" s="11">
        <v>1207653.5258800001</v>
      </c>
      <c r="G33" s="11">
        <v>1224867.2903799999</v>
      </c>
      <c r="H33" s="12">
        <f t="shared" si="1"/>
        <v>1.425389329895459</v>
      </c>
      <c r="I33" s="12">
        <f t="shared" si="4"/>
        <v>5.7874552702172251</v>
      </c>
      <c r="J33" s="11">
        <v>16235272.936009999</v>
      </c>
      <c r="K33" s="11">
        <v>16688132.474640001</v>
      </c>
      <c r="L33" s="12">
        <f t="shared" si="2"/>
        <v>2.7893558698699437</v>
      </c>
      <c r="M33" s="12">
        <f t="shared" si="5"/>
        <v>6.3448783886808</v>
      </c>
    </row>
    <row r="34" spans="1:13" ht="14.25" x14ac:dyDescent="0.2">
      <c r="A34" s="10" t="s">
        <v>38</v>
      </c>
      <c r="B34" s="11">
        <v>823191.72135999997</v>
      </c>
      <c r="C34" s="11">
        <v>791919.15674999997</v>
      </c>
      <c r="D34" s="12">
        <f t="shared" si="0"/>
        <v>-3.798940611105079</v>
      </c>
      <c r="E34" s="12">
        <f t="shared" si="3"/>
        <v>3.7417904235951052</v>
      </c>
      <c r="F34" s="11">
        <v>823191.72135999997</v>
      </c>
      <c r="G34" s="11">
        <v>791919.15674999997</v>
      </c>
      <c r="H34" s="12">
        <f t="shared" si="1"/>
        <v>-3.798940611105079</v>
      </c>
      <c r="I34" s="12">
        <f t="shared" si="4"/>
        <v>3.7417904235951052</v>
      </c>
      <c r="J34" s="11">
        <v>11309254.118729999</v>
      </c>
      <c r="K34" s="11">
        <v>11155062.78822</v>
      </c>
      <c r="L34" s="12">
        <f t="shared" si="2"/>
        <v>-1.3634084873434169</v>
      </c>
      <c r="M34" s="12">
        <f t="shared" si="5"/>
        <v>4.2411885761879589</v>
      </c>
    </row>
    <row r="35" spans="1:13" ht="14.25" x14ac:dyDescent="0.2">
      <c r="A35" s="10" t="s">
        <v>39</v>
      </c>
      <c r="B35" s="11">
        <v>938412.69428000005</v>
      </c>
      <c r="C35" s="11">
        <v>1011426.8296000001</v>
      </c>
      <c r="D35" s="12">
        <f t="shared" si="0"/>
        <v>7.7805997046981892</v>
      </c>
      <c r="E35" s="12">
        <f t="shared" si="3"/>
        <v>4.7789565297246339</v>
      </c>
      <c r="F35" s="11">
        <v>938412.69428000005</v>
      </c>
      <c r="G35" s="11">
        <v>1011426.8296000001</v>
      </c>
      <c r="H35" s="12">
        <f t="shared" si="1"/>
        <v>7.7805997046981892</v>
      </c>
      <c r="I35" s="12">
        <f t="shared" si="4"/>
        <v>4.7789565297246339</v>
      </c>
      <c r="J35" s="11">
        <v>12353468.454220001</v>
      </c>
      <c r="K35" s="11">
        <v>12504645.101399999</v>
      </c>
      <c r="L35" s="12">
        <f t="shared" si="2"/>
        <v>1.2237587179684408</v>
      </c>
      <c r="M35" s="12">
        <f t="shared" si="5"/>
        <v>4.754303849311194</v>
      </c>
    </row>
    <row r="36" spans="1:13" ht="14.25" x14ac:dyDescent="0.2">
      <c r="A36" s="10" t="s">
        <v>40</v>
      </c>
      <c r="B36" s="11">
        <v>1113603.6527</v>
      </c>
      <c r="C36" s="11">
        <v>1251739.5463099999</v>
      </c>
      <c r="D36" s="12">
        <f t="shared" si="0"/>
        <v>12.404403781819592</v>
      </c>
      <c r="E36" s="12">
        <f t="shared" si="3"/>
        <v>5.914425743203287</v>
      </c>
      <c r="F36" s="11">
        <v>1113603.6527</v>
      </c>
      <c r="G36" s="11">
        <v>1251739.5463099999</v>
      </c>
      <c r="H36" s="12">
        <f t="shared" si="1"/>
        <v>12.404403781819592</v>
      </c>
      <c r="I36" s="12">
        <f t="shared" si="4"/>
        <v>5.914425743203287</v>
      </c>
      <c r="J36" s="11">
        <v>14866928.23105</v>
      </c>
      <c r="K36" s="11">
        <v>16280628.832420001</v>
      </c>
      <c r="L36" s="12">
        <f t="shared" si="2"/>
        <v>9.5090295681756736</v>
      </c>
      <c r="M36" s="12">
        <f t="shared" si="5"/>
        <v>6.189944272669945</v>
      </c>
    </row>
    <row r="37" spans="1:13" ht="14.25" x14ac:dyDescent="0.2">
      <c r="A37" s="13" t="s">
        <v>41</v>
      </c>
      <c r="B37" s="11">
        <v>322350.55024999997</v>
      </c>
      <c r="C37" s="11">
        <v>319084.79801999999</v>
      </c>
      <c r="D37" s="12">
        <f t="shared" si="0"/>
        <v>-1.0131058338405874</v>
      </c>
      <c r="E37" s="12">
        <f t="shared" si="3"/>
        <v>1.5076645530914092</v>
      </c>
      <c r="F37" s="11">
        <v>322350.55024999997</v>
      </c>
      <c r="G37" s="11">
        <v>319084.79801999999</v>
      </c>
      <c r="H37" s="12">
        <f t="shared" si="1"/>
        <v>-1.0131058338405874</v>
      </c>
      <c r="I37" s="12">
        <f t="shared" si="4"/>
        <v>1.5076645530914092</v>
      </c>
      <c r="J37" s="11">
        <v>4560802.76566</v>
      </c>
      <c r="K37" s="11">
        <v>4309220.1588599999</v>
      </c>
      <c r="L37" s="12">
        <f t="shared" si="2"/>
        <v>-5.5161913313651771</v>
      </c>
      <c r="M37" s="12">
        <f t="shared" si="5"/>
        <v>1.6383785243536226</v>
      </c>
    </row>
    <row r="38" spans="1:13" ht="14.25" x14ac:dyDescent="0.2">
      <c r="A38" s="10" t="s">
        <v>42</v>
      </c>
      <c r="B38" s="11">
        <v>468318.84989000001</v>
      </c>
      <c r="C38" s="11">
        <v>1163994.11096</v>
      </c>
      <c r="D38" s="12">
        <f t="shared" si="0"/>
        <v>148.54735427228738</v>
      </c>
      <c r="E38" s="12">
        <f t="shared" si="3"/>
        <v>5.4998316184011502</v>
      </c>
      <c r="F38" s="11">
        <v>468318.84989000001</v>
      </c>
      <c r="G38" s="11">
        <v>1163994.11096</v>
      </c>
      <c r="H38" s="12">
        <f t="shared" si="1"/>
        <v>148.54735427228738</v>
      </c>
      <c r="I38" s="12">
        <f t="shared" si="4"/>
        <v>5.4998316184011502</v>
      </c>
      <c r="J38" s="11">
        <v>7705912.6594399996</v>
      </c>
      <c r="K38" s="11">
        <v>8153030.4328100001</v>
      </c>
      <c r="L38" s="12">
        <f t="shared" si="2"/>
        <v>5.8022688957195276</v>
      </c>
      <c r="M38" s="12">
        <f t="shared" si="5"/>
        <v>3.0998068042666929</v>
      </c>
    </row>
    <row r="39" spans="1:13" ht="14.25" x14ac:dyDescent="0.2">
      <c r="A39" s="10" t="s">
        <v>43</v>
      </c>
      <c r="B39" s="11">
        <v>329917.97804000002</v>
      </c>
      <c r="C39" s="11">
        <v>383147.73716999998</v>
      </c>
      <c r="D39" s="12">
        <f>(C39-B39)/B39*100</f>
        <v>16.134240227292572</v>
      </c>
      <c r="E39" s="12">
        <f t="shared" si="3"/>
        <v>1.8103597084941212</v>
      </c>
      <c r="F39" s="11">
        <v>329917.97804000002</v>
      </c>
      <c r="G39" s="11">
        <v>383147.73716999998</v>
      </c>
      <c r="H39" s="12">
        <f t="shared" si="1"/>
        <v>16.134240227292572</v>
      </c>
      <c r="I39" s="12">
        <f t="shared" si="4"/>
        <v>1.8103597084941212</v>
      </c>
      <c r="J39" s="11">
        <v>5595225.6495099999</v>
      </c>
      <c r="K39" s="11">
        <v>6787975.4571599998</v>
      </c>
      <c r="L39" s="12">
        <f t="shared" si="2"/>
        <v>21.317278021744386</v>
      </c>
      <c r="M39" s="12">
        <f t="shared" si="5"/>
        <v>2.5808087781229845</v>
      </c>
    </row>
    <row r="40" spans="1:13" ht="14.25" x14ac:dyDescent="0.2">
      <c r="A40" s="10" t="s">
        <v>44</v>
      </c>
      <c r="B40" s="11">
        <v>551147.23878000001</v>
      </c>
      <c r="C40" s="11">
        <v>590064.52038</v>
      </c>
      <c r="D40" s="12">
        <f>(C40-B40)/B40*100</f>
        <v>7.0611406284364051</v>
      </c>
      <c r="E40" s="12">
        <f t="shared" si="3"/>
        <v>2.7880342997664487</v>
      </c>
      <c r="F40" s="11">
        <v>551147.23878000001</v>
      </c>
      <c r="G40" s="11">
        <v>590064.52038</v>
      </c>
      <c r="H40" s="12">
        <f t="shared" si="1"/>
        <v>7.0611406284364051</v>
      </c>
      <c r="I40" s="12">
        <f t="shared" si="4"/>
        <v>2.7880342997664487</v>
      </c>
      <c r="J40" s="11">
        <v>7191564.7627999997</v>
      </c>
      <c r="K40" s="11">
        <v>7179071.76095</v>
      </c>
      <c r="L40" s="12">
        <f t="shared" si="2"/>
        <v>-0.17371743510706514</v>
      </c>
      <c r="M40" s="12">
        <f t="shared" si="5"/>
        <v>2.7295047744893273</v>
      </c>
    </row>
    <row r="41" spans="1:13" ht="15.75" x14ac:dyDescent="0.25">
      <c r="A41" s="8" t="s">
        <v>8</v>
      </c>
      <c r="B41" s="7">
        <f>B42</f>
        <v>445638.94942000002</v>
      </c>
      <c r="C41" s="7">
        <f>C42</f>
        <v>457926.58240000001</v>
      </c>
      <c r="D41" s="9">
        <f t="shared" si="0"/>
        <v>2.7573067829893176</v>
      </c>
      <c r="E41" s="9">
        <f t="shared" si="3"/>
        <v>2.1636871467612151</v>
      </c>
      <c r="F41" s="7">
        <f>F42</f>
        <v>445638.94942000002</v>
      </c>
      <c r="G41" s="7">
        <f>G42</f>
        <v>457926.58240000001</v>
      </c>
      <c r="H41" s="9">
        <f t="shared" si="1"/>
        <v>2.7573067829893176</v>
      </c>
      <c r="I41" s="9">
        <f t="shared" si="4"/>
        <v>2.1636871467612151</v>
      </c>
      <c r="J41" s="7">
        <f>J42</f>
        <v>5748621.4248099998</v>
      </c>
      <c r="K41" s="7">
        <f>K42</f>
        <v>6022705.52226</v>
      </c>
      <c r="L41" s="9">
        <f t="shared" si="2"/>
        <v>4.7678230517512139</v>
      </c>
      <c r="M41" s="9">
        <f t="shared" si="5"/>
        <v>2.2898508366737023</v>
      </c>
    </row>
    <row r="42" spans="1:13" ht="14.25" x14ac:dyDescent="0.2">
      <c r="A42" s="10" t="s">
        <v>45</v>
      </c>
      <c r="B42" s="11">
        <v>445638.94942000002</v>
      </c>
      <c r="C42" s="11">
        <v>457926.58240000001</v>
      </c>
      <c r="D42" s="12">
        <f t="shared" si="0"/>
        <v>2.7573067829893176</v>
      </c>
      <c r="E42" s="12">
        <f t="shared" si="3"/>
        <v>2.1636871467612151</v>
      </c>
      <c r="F42" s="11">
        <v>445638.94942000002</v>
      </c>
      <c r="G42" s="11">
        <v>457926.58240000001</v>
      </c>
      <c r="H42" s="12">
        <f t="shared" si="1"/>
        <v>2.7573067829893176</v>
      </c>
      <c r="I42" s="12">
        <f t="shared" si="4"/>
        <v>2.1636871467612151</v>
      </c>
      <c r="J42" s="11">
        <v>5748621.4248099998</v>
      </c>
      <c r="K42" s="11">
        <v>6022705.52226</v>
      </c>
      <c r="L42" s="12">
        <f t="shared" si="2"/>
        <v>4.7678230517512139</v>
      </c>
      <c r="M42" s="12">
        <f t="shared" si="5"/>
        <v>2.2898508366737023</v>
      </c>
    </row>
    <row r="43" spans="1:13" ht="15.75" x14ac:dyDescent="0.25">
      <c r="A43" s="8" t="s">
        <v>9</v>
      </c>
      <c r="B43" s="7">
        <f>B8+B22+B41</f>
        <v>17167993.11344</v>
      </c>
      <c r="C43" s="7">
        <f>C8+C22+C41</f>
        <v>18439741.92701</v>
      </c>
      <c r="D43" s="9">
        <f t="shared" si="0"/>
        <v>7.4076731343421205</v>
      </c>
      <c r="E43" s="9">
        <f t="shared" si="3"/>
        <v>87.127138127601768</v>
      </c>
      <c r="F43" s="14">
        <f>F8+F22+F41</f>
        <v>17167993.11344</v>
      </c>
      <c r="G43" s="14">
        <f>G8+G22+G41</f>
        <v>18439741.92701</v>
      </c>
      <c r="H43" s="15">
        <f t="shared" si="1"/>
        <v>7.4076731343421205</v>
      </c>
      <c r="I43" s="15">
        <f t="shared" si="4"/>
        <v>87.127138127601768</v>
      </c>
      <c r="J43" s="14">
        <f>J8+J22+J41</f>
        <v>221720393.73769</v>
      </c>
      <c r="K43" s="14">
        <f>K8+K22+K41</f>
        <v>227271196.79458004</v>
      </c>
      <c r="L43" s="15">
        <f t="shared" si="2"/>
        <v>2.5035148834603871</v>
      </c>
      <c r="M43" s="15">
        <f t="shared" si="5"/>
        <v>86.409195702568226</v>
      </c>
    </row>
    <row r="44" spans="1:13" ht="30" x14ac:dyDescent="0.2">
      <c r="A44" s="18" t="s">
        <v>46</v>
      </c>
      <c r="B44" s="19">
        <f>B45-B43</f>
        <v>2833488.5675600022</v>
      </c>
      <c r="C44" s="19">
        <f>C45-C43</f>
        <v>2724435.3009900004</v>
      </c>
      <c r="D44" s="20">
        <f t="shared" si="0"/>
        <v>-3.8487279538915073</v>
      </c>
      <c r="E44" s="20">
        <f t="shared" si="3"/>
        <v>12.872861872398229</v>
      </c>
      <c r="F44" s="19">
        <f>F45-F43</f>
        <v>2833488.5675600022</v>
      </c>
      <c r="G44" s="19">
        <f>G45-G43</f>
        <v>2724435.3009900004</v>
      </c>
      <c r="H44" s="21">
        <f t="shared" si="1"/>
        <v>-3.8487279538915073</v>
      </c>
      <c r="I44" s="20">
        <f t="shared" si="4"/>
        <v>12.872861872398229</v>
      </c>
      <c r="J44" s="19">
        <f>J45-J43</f>
        <v>34576808.449310005</v>
      </c>
      <c r="K44" s="19">
        <f>K45-K43</f>
        <v>35746176.468419969</v>
      </c>
      <c r="L44" s="21">
        <f t="shared" si="2"/>
        <v>3.3819431912701576</v>
      </c>
      <c r="M44" s="20">
        <f t="shared" si="5"/>
        <v>13.590804297431772</v>
      </c>
    </row>
    <row r="45" spans="1:13" ht="20.25" x14ac:dyDescent="0.2">
      <c r="A45" s="22" t="s">
        <v>47</v>
      </c>
      <c r="B45" s="23">
        <v>20001481.681000002</v>
      </c>
      <c r="C45" s="23">
        <v>21164177.228</v>
      </c>
      <c r="D45" s="24">
        <f t="shared" si="0"/>
        <v>5.8130470809293957</v>
      </c>
      <c r="E45" s="25">
        <f t="shared" si="3"/>
        <v>100</v>
      </c>
      <c r="F45" s="23">
        <v>20001481.681000002</v>
      </c>
      <c r="G45" s="23">
        <v>21164177.228</v>
      </c>
      <c r="H45" s="24">
        <f t="shared" si="1"/>
        <v>5.8130470809293957</v>
      </c>
      <c r="I45" s="25">
        <f t="shared" si="4"/>
        <v>100</v>
      </c>
      <c r="J45" s="23">
        <v>256297202.18700001</v>
      </c>
      <c r="K45" s="23">
        <v>263017373.26300001</v>
      </c>
      <c r="L45" s="24">
        <f t="shared" si="2"/>
        <v>2.6220227995687688</v>
      </c>
      <c r="M45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2025-02-03T14:05:23Z</dcterms:modified>
</cp:coreProperties>
</file>