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"/>
    </mc:Choice>
  </mc:AlternateContent>
  <xr:revisionPtr revIDLastSave="0" documentId="13_ncr:1_{49892058-348A-417A-8BFF-07B9E9B388EF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29" i="1" l="1"/>
  <c r="J29" i="1"/>
  <c r="G29" i="1"/>
  <c r="F29" i="1"/>
  <c r="C29" i="1"/>
  <c r="B29" i="1"/>
  <c r="K41" i="1" l="1"/>
  <c r="J41" i="1"/>
  <c r="G41" i="1"/>
  <c r="F41" i="1"/>
  <c r="C41" i="1"/>
  <c r="B41" i="1"/>
  <c r="K27" i="1"/>
  <c r="J27" i="1"/>
  <c r="G27" i="1"/>
  <c r="F27" i="1"/>
  <c r="C27" i="1"/>
  <c r="B27" i="1"/>
  <c r="K23" i="1"/>
  <c r="J23" i="1"/>
  <c r="L23" i="1" s="1"/>
  <c r="G23" i="1"/>
  <c r="F23" i="1"/>
  <c r="C23" i="1"/>
  <c r="B23" i="1"/>
  <c r="K20" i="1"/>
  <c r="J20" i="1"/>
  <c r="G20" i="1"/>
  <c r="F20" i="1"/>
  <c r="C20" i="1"/>
  <c r="B20" i="1"/>
  <c r="K18" i="1"/>
  <c r="L18" i="1" s="1"/>
  <c r="J18" i="1"/>
  <c r="G18" i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41" i="1" l="1"/>
  <c r="H41" i="1"/>
  <c r="J22" i="1"/>
  <c r="H18" i="1"/>
  <c r="G22" i="1"/>
  <c r="L29" i="1"/>
  <c r="K22" i="1"/>
  <c r="H23" i="1"/>
  <c r="H20" i="1"/>
  <c r="F8" i="1"/>
  <c r="L9" i="1"/>
  <c r="D9" i="1"/>
  <c r="H9" i="1"/>
  <c r="D20" i="1"/>
  <c r="D18" i="1"/>
  <c r="H27" i="1"/>
  <c r="J8" i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L22" i="1" l="1"/>
  <c r="K43" i="1"/>
  <c r="L8" i="1"/>
  <c r="J43" i="1"/>
  <c r="D8" i="1"/>
  <c r="G43" i="1"/>
  <c r="H8" i="1"/>
  <c r="F43" i="1"/>
  <c r="F44" i="1" s="1"/>
  <c r="H22" i="1"/>
  <c r="D22" i="1"/>
  <c r="B43" i="1"/>
  <c r="B44" i="1" s="1"/>
  <c r="M25" i="1"/>
  <c r="M24" i="1"/>
  <c r="M11" i="1"/>
  <c r="M33" i="1"/>
  <c r="M19" i="1"/>
  <c r="M22" i="1"/>
  <c r="C43" i="1"/>
  <c r="C44" i="1" s="1"/>
  <c r="J44" i="1" l="1"/>
  <c r="E44" i="1"/>
  <c r="D44" i="1"/>
  <c r="I8" i="1"/>
  <c r="G44" i="1"/>
  <c r="M27" i="1"/>
  <c r="K44" i="1"/>
  <c r="M16" i="1"/>
  <c r="M10" i="1"/>
  <c r="M28" i="1"/>
  <c r="M34" i="1"/>
  <c r="M40" i="1"/>
  <c r="M31" i="1"/>
  <c r="M37" i="1"/>
  <c r="M18" i="1"/>
  <c r="M8" i="1"/>
  <c r="M39" i="1"/>
  <c r="M9" i="1"/>
  <c r="M15" i="1"/>
  <c r="M23" i="1"/>
  <c r="M26" i="1"/>
  <c r="M21" i="1"/>
  <c r="M14" i="1"/>
  <c r="M36" i="1"/>
  <c r="M29" i="1"/>
  <c r="M42" i="1"/>
  <c r="M43" i="1"/>
  <c r="M38" i="1"/>
  <c r="M35" i="1"/>
  <c r="M20" i="1"/>
  <c r="M30" i="1"/>
  <c r="M17" i="1"/>
  <c r="M13" i="1"/>
  <c r="M12" i="1"/>
  <c r="M32" i="1"/>
  <c r="M41" i="1"/>
  <c r="L43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L44" i="1" l="1"/>
  <c r="M44" i="1"/>
  <c r="I44" i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<sst xmlns="http://schemas.openxmlformats.org/spreadsheetml/2006/main" count="52" uniqueCount="48">
  <si>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</si>
  <si>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</si>
  <si>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</si>
  <si>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</si>
  <si>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</si>
  <si>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</si>
  <si>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</si>
  <si>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</si>
  <si>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</si>
  <si>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</si>
  <si>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</si>
  <si>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</si>
  <si>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('25/'24)</t>
  </si>
  <si>
    <t xml:space="preserve"> Pay(25)  (%)</t>
  </si>
  <si>
    <t>1 - 31 MART İHRACAT RAKAMLARI</t>
  </si>
  <si>
    <t xml:space="preserve">SEKTÖREL BAZDA İHRACAT RAKAMLARI -1.000 $ </t>
  </si>
  <si>
    <t>1 - 31 MART</t>
  </si>
  <si>
    <t>1 OCAK  -  31 MART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</si>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</sst>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3456622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D20" sqref="D20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2024</v>
      </c>
      <c r="C7" s="5">
        <v>2025</v>
      </c>
      <c r="D7" s="6" t="s">
        <v>12</v>
      </c>
      <c r="E7" s="6" t="s">
        <v>13</v>
      </c>
      <c r="F7" s="4">
        <v>2024</v>
      </c>
      <c r="G7" s="5">
        <v>2025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3068644.1694299998</v>
      </c>
      <c r="C8" s="7">
        <f>C9+C18+C20</f>
        <v>3142473.2276599999</v>
      </c>
      <c r="D8" s="9">
        <f t="shared" ref="D8:D45" si="0">(C8-B8)/B8*100</f>
        <v>2.4059178631882179</v>
      </c>
      <c r="E8" s="9">
        <f t="shared" ref="E8:E43" si="1">C8/C$43*100</f>
        <v>15.606063602809565</v>
      </c>
      <c r="F8" s="7">
        <f>F9+F18+F20</f>
        <v>9268712.4204000011</v>
      </c>
      <c r="G8" s="7">
        <f>G9+G18+G20</f>
        <v>9113283.3938999996</v>
      </c>
      <c r="H8" s="9">
        <f t="shared" ref="H8:H45" si="2">(G8-F8)/F8*100</f>
        <v>-1.6769214476641821</v>
      </c>
      <c r="I8" s="9">
        <f t="shared" ref="I8:I43" si="3">G8/G$43*100</f>
        <v>16.099136385009842</v>
      </c>
      <c r="J8" s="7">
        <f>J9+J18+J20</f>
        <v>35762215.475310005</v>
      </c>
      <c r="K8" s="7">
        <f>K9+K18+K20</f>
        <v>36046247.418519996</v>
      </c>
      <c r="L8" s="9">
        <f t="shared" ref="L8:L45" si="4">(K8-J8)/J8*100</f>
        <v>0.79422356650718295</v>
      </c>
      <c r="M8" s="9">
        <f t="shared" ref="M8:M43" si="5">K8/K$43*100</f>
        <v>15.867694010588975</v>
      </c>
    </row>
    <row r="9" spans="1:13" ht="15.75" x14ac:dyDescent="0.25">
      <c r="A9" s="8" t="s">
        <v>2</v>
      </c>
      <c r="B9" s="7">
        <f>B10+B11+B12+B13+B14+B15+B16+B17</f>
        <v>2091779.59387</v>
      </c>
      <c r="C9" s="7">
        <f>C10+C11+C12+C13+C14+C15+C16+C17</f>
        <v>2164301.3551399997</v>
      </c>
      <c r="D9" s="9">
        <f t="shared" si="0"/>
        <v>3.466988658008046</v>
      </c>
      <c r="E9" s="9">
        <f t="shared" si="1"/>
        <v>10.748293511831372</v>
      </c>
      <c r="F9" s="7">
        <f>F10+F11+F12+F13+F14+F15+F16+F17</f>
        <v>6370781.7915400006</v>
      </c>
      <c r="G9" s="7">
        <f>G10+G11+G12+G13+G14+G15+G16+G17</f>
        <v>6359171.41182</v>
      </c>
      <c r="H9" s="9">
        <f t="shared" si="2"/>
        <v>-0.18224419074309542</v>
      </c>
      <c r="I9" s="9">
        <f t="shared" si="3"/>
        <v>11.233840036519901</v>
      </c>
      <c r="J9" s="7">
        <f>J10+J11+J12+J13+J14+J15+J16+J17</f>
        <v>24177748.710170005</v>
      </c>
      <c r="K9" s="7">
        <f>K10+K11+K12+K13+K14+K15+K16+K17</f>
        <v>24434701.041609999</v>
      </c>
      <c r="L9" s="9">
        <f t="shared" si="4"/>
        <v>1.062763677959442</v>
      </c>
      <c r="M9" s="9">
        <f t="shared" si="5"/>
        <v>10.756247519104626</v>
      </c>
    </row>
    <row r="10" spans="1:13" ht="14.25" x14ac:dyDescent="0.2">
      <c r="A10" s="10" t="s">
        <v>20</v>
      </c>
      <c r="B10" s="11">
        <v>1037467.4981</v>
      </c>
      <c r="C10" s="11">
        <v>1125691.30746</v>
      </c>
      <c r="D10" s="12">
        <f t="shared" si="0"/>
        <v>8.5037660959568981</v>
      </c>
      <c r="E10" s="12">
        <f t="shared" si="1"/>
        <v>5.5903770274702076</v>
      </c>
      <c r="F10" s="11">
        <v>3094311.09057</v>
      </c>
      <c r="G10" s="11">
        <v>3217491.9164300002</v>
      </c>
      <c r="H10" s="12">
        <f t="shared" si="2"/>
        <v>3.9808804691744553</v>
      </c>
      <c r="I10" s="12">
        <f t="shared" si="3"/>
        <v>5.6838835073366596</v>
      </c>
      <c r="J10" s="11">
        <v>12499473.57601</v>
      </c>
      <c r="K10" s="11">
        <v>12022763.96871</v>
      </c>
      <c r="L10" s="12">
        <f t="shared" si="4"/>
        <v>-3.8138374740432259</v>
      </c>
      <c r="M10" s="12">
        <f t="shared" si="5"/>
        <v>5.2924660257147371</v>
      </c>
    </row>
    <row r="11" spans="1:13" ht="14.25" x14ac:dyDescent="0.2">
      <c r="A11" s="10" t="s">
        <v>21</v>
      </c>
      <c r="B11" s="11">
        <v>276701.53295999998</v>
      </c>
      <c r="C11" s="11">
        <v>298755.66269999999</v>
      </c>
      <c r="D11" s="12">
        <f t="shared" si="0"/>
        <v>7.9703677475426753</v>
      </c>
      <c r="E11" s="12">
        <f t="shared" si="1"/>
        <v>1.4836721066570593</v>
      </c>
      <c r="F11" s="11">
        <v>961466.05368000001</v>
      </c>
      <c r="G11" s="11">
        <v>971215.66457000002</v>
      </c>
      <c r="H11" s="12">
        <f t="shared" si="2"/>
        <v>1.0140358936941654</v>
      </c>
      <c r="I11" s="12">
        <f t="shared" si="3"/>
        <v>1.7157080239199214</v>
      </c>
      <c r="J11" s="11">
        <v>3510331.6759799998</v>
      </c>
      <c r="K11" s="11">
        <v>3410601.82021</v>
      </c>
      <c r="L11" s="12">
        <f t="shared" si="4"/>
        <v>-2.8410379695006349</v>
      </c>
      <c r="M11" s="12">
        <f t="shared" si="5"/>
        <v>1.5013597794716602</v>
      </c>
    </row>
    <row r="12" spans="1:13" ht="14.25" x14ac:dyDescent="0.2">
      <c r="A12" s="10" t="s">
        <v>22</v>
      </c>
      <c r="B12" s="11">
        <v>239526.91080000001</v>
      </c>
      <c r="C12" s="11">
        <v>224790.12427</v>
      </c>
      <c r="D12" s="12">
        <f t="shared" si="0"/>
        <v>-6.1524554718216704</v>
      </c>
      <c r="E12" s="12">
        <f t="shared" si="1"/>
        <v>1.1163464960537903</v>
      </c>
      <c r="F12" s="11">
        <v>705785.13066999998</v>
      </c>
      <c r="G12" s="11">
        <v>634339.15133000002</v>
      </c>
      <c r="H12" s="12">
        <f t="shared" si="2"/>
        <v>-10.122907983648858</v>
      </c>
      <c r="I12" s="12">
        <f t="shared" si="3"/>
        <v>1.1205963943191657</v>
      </c>
      <c r="J12" s="11">
        <v>2559458.4394</v>
      </c>
      <c r="K12" s="11">
        <v>2654569.8407700001</v>
      </c>
      <c r="L12" s="12">
        <f t="shared" si="4"/>
        <v>3.7160752409910804</v>
      </c>
      <c r="M12" s="12">
        <f t="shared" si="5"/>
        <v>1.1685516518269996</v>
      </c>
    </row>
    <row r="13" spans="1:13" ht="14.25" x14ac:dyDescent="0.2">
      <c r="A13" s="10" t="s">
        <v>23</v>
      </c>
      <c r="B13" s="11">
        <v>157757.54418999999</v>
      </c>
      <c r="C13" s="11">
        <v>163177.39687999999</v>
      </c>
      <c r="D13" s="12">
        <f t="shared" si="0"/>
        <v>3.4355584817372913</v>
      </c>
      <c r="E13" s="12">
        <f t="shared" si="1"/>
        <v>0.81036707388162466</v>
      </c>
      <c r="F13" s="11">
        <v>487959.98054999998</v>
      </c>
      <c r="G13" s="11">
        <v>474308.86913000001</v>
      </c>
      <c r="H13" s="12">
        <f t="shared" si="2"/>
        <v>-2.7975883195612141</v>
      </c>
      <c r="I13" s="12">
        <f t="shared" si="3"/>
        <v>0.83789374725851351</v>
      </c>
      <c r="J13" s="11">
        <v>1712378.8515000001</v>
      </c>
      <c r="K13" s="11">
        <v>1838458.1985599999</v>
      </c>
      <c r="L13" s="12">
        <f t="shared" si="4"/>
        <v>7.3628185111932174</v>
      </c>
      <c r="M13" s="12">
        <f t="shared" si="5"/>
        <v>0.8092962301263168</v>
      </c>
    </row>
    <row r="14" spans="1:13" ht="14.25" x14ac:dyDescent="0.2">
      <c r="A14" s="10" t="s">
        <v>24</v>
      </c>
      <c r="B14" s="11">
        <v>200759.99325</v>
      </c>
      <c r="C14" s="11">
        <v>217733.51900999999</v>
      </c>
      <c r="D14" s="12">
        <f t="shared" si="0"/>
        <v>8.4546355502529824</v>
      </c>
      <c r="E14" s="12">
        <f t="shared" si="1"/>
        <v>1.0813021782412615</v>
      </c>
      <c r="F14" s="11">
        <v>603519.50340000005</v>
      </c>
      <c r="G14" s="11">
        <v>643680.27355000004</v>
      </c>
      <c r="H14" s="12">
        <f t="shared" si="2"/>
        <v>6.6544278890324913</v>
      </c>
      <c r="I14" s="12">
        <f t="shared" si="3"/>
        <v>1.1370980210226089</v>
      </c>
      <c r="J14" s="11">
        <v>2012412.7964999999</v>
      </c>
      <c r="K14" s="11">
        <v>2675378.7777200001</v>
      </c>
      <c r="L14" s="12">
        <f t="shared" si="4"/>
        <v>32.943836491848714</v>
      </c>
      <c r="M14" s="12">
        <f t="shared" si="5"/>
        <v>1.1777118243235851</v>
      </c>
    </row>
    <row r="15" spans="1:13" ht="14.25" x14ac:dyDescent="0.2">
      <c r="A15" s="10" t="s">
        <v>25</v>
      </c>
      <c r="B15" s="11">
        <v>78426.065130000003</v>
      </c>
      <c r="C15" s="11">
        <v>52866.562619999997</v>
      </c>
      <c r="D15" s="12">
        <f t="shared" si="0"/>
        <v>-32.59057109091507</v>
      </c>
      <c r="E15" s="12">
        <f t="shared" si="1"/>
        <v>0.26254446066482123</v>
      </c>
      <c r="F15" s="11">
        <v>244473.73436</v>
      </c>
      <c r="G15" s="11">
        <v>145313.89121</v>
      </c>
      <c r="H15" s="12">
        <f t="shared" si="2"/>
        <v>-40.56053032019468</v>
      </c>
      <c r="I15" s="12">
        <f t="shared" si="3"/>
        <v>0.25670530061560198</v>
      </c>
      <c r="J15" s="11">
        <v>823203.24708999996</v>
      </c>
      <c r="K15" s="11">
        <v>714010.77731000003</v>
      </c>
      <c r="L15" s="12">
        <f t="shared" si="4"/>
        <v>-13.264339051867468</v>
      </c>
      <c r="M15" s="12">
        <f t="shared" si="5"/>
        <v>0.31431023604406716</v>
      </c>
    </row>
    <row r="16" spans="1:13" ht="14.25" x14ac:dyDescent="0.2">
      <c r="A16" s="10" t="s">
        <v>26</v>
      </c>
      <c r="B16" s="11">
        <v>83673.392269999997</v>
      </c>
      <c r="C16" s="11">
        <v>62793.522810000002</v>
      </c>
      <c r="D16" s="12">
        <f t="shared" si="0"/>
        <v>-24.954013329140714</v>
      </c>
      <c r="E16" s="12">
        <f t="shared" si="1"/>
        <v>0.31184345571880878</v>
      </c>
      <c r="F16" s="11">
        <v>224339.67316999999</v>
      </c>
      <c r="G16" s="11">
        <v>216584.92939999999</v>
      </c>
      <c r="H16" s="12">
        <f t="shared" si="2"/>
        <v>-3.4566974536526205</v>
      </c>
      <c r="I16" s="12">
        <f t="shared" si="3"/>
        <v>0.38260966620244102</v>
      </c>
      <c r="J16" s="11">
        <v>924531.90446999995</v>
      </c>
      <c r="K16" s="11">
        <v>970935.10508999997</v>
      </c>
      <c r="L16" s="12">
        <f t="shared" si="4"/>
        <v>5.0191021419213495</v>
      </c>
      <c r="M16" s="12">
        <f t="shared" si="5"/>
        <v>0.42740929375609715</v>
      </c>
    </row>
    <row r="17" spans="1:13" ht="14.25" x14ac:dyDescent="0.2">
      <c r="A17" s="10" t="s">
        <v>27</v>
      </c>
      <c r="B17" s="11">
        <v>17466.657169999999</v>
      </c>
      <c r="C17" s="11">
        <v>18493.259389999999</v>
      </c>
      <c r="D17" s="12">
        <f t="shared" si="0"/>
        <v>5.8774968215626844</v>
      </c>
      <c r="E17" s="12">
        <f t="shared" si="1"/>
        <v>9.1840713143800587E-2</v>
      </c>
      <c r="F17" s="11">
        <v>48926.625139999996</v>
      </c>
      <c r="G17" s="11">
        <v>56236.716200000003</v>
      </c>
      <c r="H17" s="12">
        <f t="shared" si="2"/>
        <v>14.940926416000918</v>
      </c>
      <c r="I17" s="12">
        <f t="shared" si="3"/>
        <v>9.9345375844989023E-2</v>
      </c>
      <c r="J17" s="11">
        <v>135958.21922</v>
      </c>
      <c r="K17" s="11">
        <v>147982.55324000001</v>
      </c>
      <c r="L17" s="12">
        <f t="shared" si="4"/>
        <v>8.844139095807737</v>
      </c>
      <c r="M17" s="12">
        <f t="shared" si="5"/>
        <v>6.5142477841162852E-2</v>
      </c>
    </row>
    <row r="18" spans="1:13" ht="15.75" x14ac:dyDescent="0.25">
      <c r="A18" s="8" t="s">
        <v>3</v>
      </c>
      <c r="B18" s="7">
        <f>B19</f>
        <v>301716.02964999998</v>
      </c>
      <c r="C18" s="7">
        <f>C19</f>
        <v>305456.34278000001</v>
      </c>
      <c r="D18" s="9">
        <f t="shared" si="0"/>
        <v>1.2396799514891219</v>
      </c>
      <c r="E18" s="9">
        <f t="shared" si="1"/>
        <v>1.5169488386877812</v>
      </c>
      <c r="F18" s="7">
        <f>F19</f>
        <v>969032.81943000003</v>
      </c>
      <c r="G18" s="7">
        <f>G19</f>
        <v>865654.75179000001</v>
      </c>
      <c r="H18" s="9">
        <f t="shared" si="2"/>
        <v>-10.668169907889043</v>
      </c>
      <c r="I18" s="9">
        <f t="shared" si="3"/>
        <v>1.5292286335271159</v>
      </c>
      <c r="J18" s="7">
        <f>J19</f>
        <v>3634828.6741900002</v>
      </c>
      <c r="K18" s="7">
        <f>K19</f>
        <v>3759533.4452399998</v>
      </c>
      <c r="L18" s="9">
        <f t="shared" si="4"/>
        <v>3.4308294070500955</v>
      </c>
      <c r="M18" s="9">
        <f t="shared" si="5"/>
        <v>1.6549607963072965</v>
      </c>
    </row>
    <row r="19" spans="1:13" ht="14.25" x14ac:dyDescent="0.2">
      <c r="A19" s="10" t="s">
        <v>28</v>
      </c>
      <c r="B19" s="11">
        <v>301716.02964999998</v>
      </c>
      <c r="C19" s="11">
        <v>305456.34278000001</v>
      </c>
      <c r="D19" s="12">
        <f t="shared" si="0"/>
        <v>1.2396799514891219</v>
      </c>
      <c r="E19" s="12">
        <f t="shared" si="1"/>
        <v>1.5169488386877812</v>
      </c>
      <c r="F19" s="11">
        <v>969032.81943000003</v>
      </c>
      <c r="G19" s="11">
        <v>865654.75179000001</v>
      </c>
      <c r="H19" s="12">
        <f t="shared" si="2"/>
        <v>-10.668169907889043</v>
      </c>
      <c r="I19" s="12">
        <f t="shared" si="3"/>
        <v>1.5292286335271159</v>
      </c>
      <c r="J19" s="11">
        <v>3634828.6741900002</v>
      </c>
      <c r="K19" s="11">
        <v>3759533.4452399998</v>
      </c>
      <c r="L19" s="12">
        <f t="shared" si="4"/>
        <v>3.4308294070500955</v>
      </c>
      <c r="M19" s="12">
        <f t="shared" si="5"/>
        <v>1.6549607963072965</v>
      </c>
    </row>
    <row r="20" spans="1:13" ht="15.75" x14ac:dyDescent="0.25">
      <c r="A20" s="8" t="s">
        <v>11</v>
      </c>
      <c r="B20" s="7">
        <f>B21</f>
        <v>675148.54590999999</v>
      </c>
      <c r="C20" s="7">
        <f>C21</f>
        <v>672715.52974000003</v>
      </c>
      <c r="D20" s="9">
        <f t="shared" si="0"/>
        <v>-0.36036753463204374</v>
      </c>
      <c r="E20" s="9">
        <f t="shared" si="1"/>
        <v>3.3408212522904108</v>
      </c>
      <c r="F20" s="7">
        <f>F21</f>
        <v>1928897.8094299999</v>
      </c>
      <c r="G20" s="7">
        <f>G21</f>
        <v>1888457.2302900001</v>
      </c>
      <c r="H20" s="9">
        <f t="shared" si="2"/>
        <v>-2.0965641073515568</v>
      </c>
      <c r="I20" s="9">
        <f t="shared" si="3"/>
        <v>3.3360677149628275</v>
      </c>
      <c r="J20" s="7">
        <f>J21</f>
        <v>7949638.0909500001</v>
      </c>
      <c r="K20" s="7">
        <f>K21</f>
        <v>7852012.9316699998</v>
      </c>
      <c r="L20" s="9">
        <f t="shared" si="4"/>
        <v>-1.2280453293985591</v>
      </c>
      <c r="M20" s="9">
        <f t="shared" si="5"/>
        <v>3.4564856951770562</v>
      </c>
    </row>
    <row r="21" spans="1:13" ht="14.25" x14ac:dyDescent="0.2">
      <c r="A21" s="10" t="s">
        <v>29</v>
      </c>
      <c r="B21" s="11">
        <v>675148.54590999999</v>
      </c>
      <c r="C21" s="11">
        <v>672715.52974000003</v>
      </c>
      <c r="D21" s="12">
        <f t="shared" si="0"/>
        <v>-0.36036753463204374</v>
      </c>
      <c r="E21" s="12">
        <f t="shared" si="1"/>
        <v>3.3408212522904108</v>
      </c>
      <c r="F21" s="11">
        <v>1928897.8094299999</v>
      </c>
      <c r="G21" s="11">
        <v>1888457.2302900001</v>
      </c>
      <c r="H21" s="12">
        <f t="shared" si="2"/>
        <v>-2.0965641073515568</v>
      </c>
      <c r="I21" s="12">
        <f t="shared" si="3"/>
        <v>3.3360677149628275</v>
      </c>
      <c r="J21" s="11">
        <v>7949638.0909500001</v>
      </c>
      <c r="K21" s="11">
        <v>7852012.9316699998</v>
      </c>
      <c r="L21" s="12">
        <f t="shared" si="4"/>
        <v>-1.2280453293985591</v>
      </c>
      <c r="M21" s="12">
        <f t="shared" si="5"/>
        <v>3.4564856951770562</v>
      </c>
    </row>
    <row r="22" spans="1:13" ht="16.5" x14ac:dyDescent="0.25">
      <c r="A22" s="17" t="s">
        <v>4</v>
      </c>
      <c r="B22" s="7">
        <f>B23+B27+B29</f>
        <v>16223348.560600001</v>
      </c>
      <c r="C22" s="7">
        <f>C23+C27+C29</f>
        <v>16496835.629560001</v>
      </c>
      <c r="D22" s="9">
        <f t="shared" si="0"/>
        <v>1.6857621466889399</v>
      </c>
      <c r="E22" s="9">
        <f t="shared" si="1"/>
        <v>81.926128698227757</v>
      </c>
      <c r="F22" s="7">
        <f>F23+F27+F29</f>
        <v>44734195.390270002</v>
      </c>
      <c r="G22" s="7">
        <f>G23+G27+G29</f>
        <v>46121152.135319993</v>
      </c>
      <c r="H22" s="9">
        <f t="shared" si="2"/>
        <v>3.100439681433643</v>
      </c>
      <c r="I22" s="9">
        <f t="shared" si="3"/>
        <v>81.475653325705423</v>
      </c>
      <c r="J22" s="7">
        <f>J23+J27+J29</f>
        <v>181135165.90049997</v>
      </c>
      <c r="K22" s="7">
        <f>K23+K27+K29</f>
        <v>185135816.63170999</v>
      </c>
      <c r="L22" s="9">
        <f t="shared" si="4"/>
        <v>2.2086549076879063</v>
      </c>
      <c r="M22" s="9">
        <f t="shared" si="5"/>
        <v>81.49748445668024</v>
      </c>
    </row>
    <row r="23" spans="1:13" ht="15.75" x14ac:dyDescent="0.25">
      <c r="A23" s="8" t="s">
        <v>5</v>
      </c>
      <c r="B23" s="7">
        <f>B24+B25+B26</f>
        <v>1208909.3860299999</v>
      </c>
      <c r="C23" s="7">
        <f>C24+C25+C26</f>
        <v>1215545.8441600001</v>
      </c>
      <c r="D23" s="9">
        <f>(C23-B23)/B23*100</f>
        <v>0.5489624124595448</v>
      </c>
      <c r="E23" s="9">
        <f t="shared" si="1"/>
        <v>6.0366101416932274</v>
      </c>
      <c r="F23" s="7">
        <f>F24+F25+F26</f>
        <v>3565542.8264299999</v>
      </c>
      <c r="G23" s="7">
        <f>G24+G25+G26</f>
        <v>3514441.03211</v>
      </c>
      <c r="H23" s="9">
        <f t="shared" si="2"/>
        <v>-1.4332121869691732</v>
      </c>
      <c r="I23" s="9">
        <f t="shared" si="3"/>
        <v>6.2084611053448926</v>
      </c>
      <c r="J23" s="7">
        <f>J24+J25+J26</f>
        <v>14125930.39003</v>
      </c>
      <c r="K23" s="7">
        <f>K24+K25+K26</f>
        <v>13835148.472039999</v>
      </c>
      <c r="L23" s="9">
        <f t="shared" si="4"/>
        <v>-2.0584974579460837</v>
      </c>
      <c r="M23" s="9">
        <f t="shared" si="5"/>
        <v>6.0902845169010931</v>
      </c>
    </row>
    <row r="24" spans="1:13" ht="14.25" x14ac:dyDescent="0.2">
      <c r="A24" s="10" t="s">
        <v>30</v>
      </c>
      <c r="B24" s="11">
        <v>816129.56044999999</v>
      </c>
      <c r="C24" s="11">
        <v>840063.87777999998</v>
      </c>
      <c r="D24" s="12">
        <f t="shared" si="0"/>
        <v>2.9326614902666943</v>
      </c>
      <c r="E24" s="12">
        <f t="shared" si="1"/>
        <v>4.1719019884283215</v>
      </c>
      <c r="F24" s="11">
        <v>2410457.8996899999</v>
      </c>
      <c r="G24" s="11">
        <v>2423294.9934700001</v>
      </c>
      <c r="H24" s="12">
        <f t="shared" si="2"/>
        <v>0.53255830693625306</v>
      </c>
      <c r="I24" s="12">
        <f t="shared" si="3"/>
        <v>4.2808892157461598</v>
      </c>
      <c r="J24" s="11">
        <v>9531417.6159099992</v>
      </c>
      <c r="K24" s="11">
        <v>9505745.4540299997</v>
      </c>
      <c r="L24" s="12">
        <f t="shared" si="4"/>
        <v>-0.26934253554421084</v>
      </c>
      <c r="M24" s="12">
        <f t="shared" si="5"/>
        <v>4.1844649862109904</v>
      </c>
    </row>
    <row r="25" spans="1:13" ht="14.25" x14ac:dyDescent="0.2">
      <c r="A25" s="10" t="s">
        <v>31</v>
      </c>
      <c r="B25" s="11">
        <v>145748.10112000001</v>
      </c>
      <c r="C25" s="11">
        <v>140991.77716</v>
      </c>
      <c r="D25" s="12">
        <f t="shared" si="0"/>
        <v>-3.2633865713858907</v>
      </c>
      <c r="E25" s="12">
        <f t="shared" si="1"/>
        <v>0.70018946302067819</v>
      </c>
      <c r="F25" s="11">
        <v>408873.97917000001</v>
      </c>
      <c r="G25" s="11">
        <v>399748.02918999997</v>
      </c>
      <c r="H25" s="12">
        <f t="shared" si="2"/>
        <v>-2.2319713273330324</v>
      </c>
      <c r="I25" s="12">
        <f t="shared" si="3"/>
        <v>0.70617775870729427</v>
      </c>
      <c r="J25" s="11">
        <v>1698780.6959299999</v>
      </c>
      <c r="K25" s="11">
        <v>1517144.57595</v>
      </c>
      <c r="L25" s="12">
        <f t="shared" si="4"/>
        <v>-10.692146456288933</v>
      </c>
      <c r="M25" s="12">
        <f t="shared" si="5"/>
        <v>0.66785276207782829</v>
      </c>
    </row>
    <row r="26" spans="1:13" ht="14.25" x14ac:dyDescent="0.2">
      <c r="A26" s="10" t="s">
        <v>32</v>
      </c>
      <c r="B26" s="11">
        <v>247031.72446</v>
      </c>
      <c r="C26" s="11">
        <v>234490.18922</v>
      </c>
      <c r="D26" s="12">
        <f t="shared" si="0"/>
        <v>-5.0768925600204655</v>
      </c>
      <c r="E26" s="12">
        <f t="shared" si="1"/>
        <v>1.1645186902442264</v>
      </c>
      <c r="F26" s="11">
        <v>746210.94756999996</v>
      </c>
      <c r="G26" s="11">
        <v>691398.00945000001</v>
      </c>
      <c r="H26" s="12">
        <f t="shared" si="2"/>
        <v>-7.3455017376112801</v>
      </c>
      <c r="I26" s="12">
        <f t="shared" si="3"/>
        <v>1.2213941308914389</v>
      </c>
      <c r="J26" s="11">
        <v>2895732.0781899998</v>
      </c>
      <c r="K26" s="11">
        <v>2812258.4420599998</v>
      </c>
      <c r="L26" s="12">
        <f t="shared" si="4"/>
        <v>-2.8826436243430313</v>
      </c>
      <c r="M26" s="12">
        <f t="shared" si="5"/>
        <v>1.2379667686122746</v>
      </c>
    </row>
    <row r="27" spans="1:13" ht="15.75" x14ac:dyDescent="0.25">
      <c r="A27" s="8" t="s">
        <v>6</v>
      </c>
      <c r="B27" s="7">
        <f>B28</f>
        <v>3078435.56758</v>
      </c>
      <c r="C27" s="7">
        <f>C28</f>
        <v>2729593.5789800002</v>
      </c>
      <c r="D27" s="9">
        <f t="shared" si="0"/>
        <v>-11.33179437873469</v>
      </c>
      <c r="E27" s="9">
        <f t="shared" si="1"/>
        <v>13.555632114359382</v>
      </c>
      <c r="F27" s="7">
        <f>F28</f>
        <v>8065488.8494300004</v>
      </c>
      <c r="G27" s="7">
        <f>G28</f>
        <v>7773310.1266999999</v>
      </c>
      <c r="H27" s="9">
        <f t="shared" si="2"/>
        <v>-3.6225792160217192</v>
      </c>
      <c r="I27" s="9">
        <f t="shared" si="3"/>
        <v>13.731996963518837</v>
      </c>
      <c r="J27" s="7">
        <f>J28</f>
        <v>31112638.506519999</v>
      </c>
      <c r="K27" s="7">
        <f>K28</f>
        <v>30469747.7223</v>
      </c>
      <c r="L27" s="9">
        <f t="shared" si="4"/>
        <v>-2.0663332172399138</v>
      </c>
      <c r="M27" s="9">
        <f t="shared" si="5"/>
        <v>13.412897820506275</v>
      </c>
    </row>
    <row r="28" spans="1:13" ht="14.25" x14ac:dyDescent="0.2">
      <c r="A28" s="10" t="s">
        <v>33</v>
      </c>
      <c r="B28" s="11">
        <v>3078435.56758</v>
      </c>
      <c r="C28" s="11">
        <v>2729593.5789800002</v>
      </c>
      <c r="D28" s="12">
        <f t="shared" si="0"/>
        <v>-11.33179437873469</v>
      </c>
      <c r="E28" s="12">
        <f t="shared" si="1"/>
        <v>13.555632114359382</v>
      </c>
      <c r="F28" s="11">
        <v>8065488.8494300004</v>
      </c>
      <c r="G28" s="11">
        <v>7773310.1266999999</v>
      </c>
      <c r="H28" s="12">
        <f t="shared" si="2"/>
        <v>-3.6225792160217192</v>
      </c>
      <c r="I28" s="12">
        <f t="shared" si="3"/>
        <v>13.731996963518837</v>
      </c>
      <c r="J28" s="11">
        <v>31112638.506519999</v>
      </c>
      <c r="K28" s="11">
        <v>30469747.7223</v>
      </c>
      <c r="L28" s="12">
        <f t="shared" si="4"/>
        <v>-2.0663332172399138</v>
      </c>
      <c r="M28" s="12">
        <f t="shared" si="5"/>
        <v>13.412897820506275</v>
      </c>
    </row>
    <row r="29" spans="1:13" ht="15.75" x14ac:dyDescent="0.25">
      <c r="A29" s="8" t="s">
        <v>7</v>
      </c>
      <c r="B29" s="7">
        <f>B30+B31+B32+B33+B34+B35+B36+B37+B38+B39+B40</f>
        <v>11936003.60699</v>
      </c>
      <c r="C29" s="7">
        <f>C30+C31+C32+C33+C34+C35+C36+C37+C38+C39+C40</f>
        <v>12551696.206420001</v>
      </c>
      <c r="D29" s="9">
        <f t="shared" si="0"/>
        <v>5.1582809431243515</v>
      </c>
      <c r="E29" s="9">
        <f t="shared" si="1"/>
        <v>62.333886442175157</v>
      </c>
      <c r="F29" s="7">
        <f>F30+F31+F32+F33+F34+F35+F36+F37+F38+F39+F40</f>
        <v>33103163.714410003</v>
      </c>
      <c r="G29" s="7">
        <f>G30+G31+G32+G33+G34+G35+G36+G37+G38+G39+G40</f>
        <v>34833400.976509996</v>
      </c>
      <c r="H29" s="9">
        <f t="shared" si="2"/>
        <v>5.2268033261932905</v>
      </c>
      <c r="I29" s="9">
        <f t="shared" si="3"/>
        <v>61.535195256841689</v>
      </c>
      <c r="J29" s="7">
        <f>J30+J31+J32+J33+J34+J35+J36+J37+J38+J39+J40</f>
        <v>135896597.00394997</v>
      </c>
      <c r="K29" s="7">
        <f>K30+K31+K32+K33+K34+K35+K36+K37+K38+K39+K40</f>
        <v>140830920.43737</v>
      </c>
      <c r="L29" s="9">
        <f t="shared" si="4"/>
        <v>3.6309396572135002</v>
      </c>
      <c r="M29" s="9">
        <f t="shared" si="5"/>
        <v>61.994302119272881</v>
      </c>
    </row>
    <row r="30" spans="1:13" ht="14.25" x14ac:dyDescent="0.2">
      <c r="A30" s="10" t="s">
        <v>34</v>
      </c>
      <c r="B30" s="11">
        <v>1611789.28559</v>
      </c>
      <c r="C30" s="11">
        <v>1417151.5267099999</v>
      </c>
      <c r="D30" s="12">
        <f t="shared" si="0"/>
        <v>-12.075881172566078</v>
      </c>
      <c r="E30" s="12">
        <f t="shared" si="1"/>
        <v>7.0378187047033123</v>
      </c>
      <c r="F30" s="11">
        <v>4527907.1422899999</v>
      </c>
      <c r="G30" s="11">
        <v>4184922.6000399999</v>
      </c>
      <c r="H30" s="12">
        <f t="shared" si="2"/>
        <v>-7.5749022997087048</v>
      </c>
      <c r="I30" s="12">
        <f t="shared" si="3"/>
        <v>7.3929051458940336</v>
      </c>
      <c r="J30" s="11">
        <v>18581140.612509999</v>
      </c>
      <c r="K30" s="11">
        <v>17571108.22132</v>
      </c>
      <c r="L30" s="12">
        <f t="shared" si="4"/>
        <v>-5.4357932715388966</v>
      </c>
      <c r="M30" s="12">
        <f t="shared" si="5"/>
        <v>7.7348680833722607</v>
      </c>
    </row>
    <row r="31" spans="1:13" ht="14.25" x14ac:dyDescent="0.2">
      <c r="A31" s="10" t="s">
        <v>35</v>
      </c>
      <c r="B31" s="11">
        <v>3221154.5676000002</v>
      </c>
      <c r="C31" s="11">
        <v>3517875.5492400001</v>
      </c>
      <c r="D31" s="12">
        <f t="shared" si="0"/>
        <v>9.2116343818011543</v>
      </c>
      <c r="E31" s="12">
        <f t="shared" si="1"/>
        <v>17.470376226272183</v>
      </c>
      <c r="F31" s="11">
        <v>9125527.5443300009</v>
      </c>
      <c r="G31" s="11">
        <v>9494833.7777200006</v>
      </c>
      <c r="H31" s="12">
        <f t="shared" si="2"/>
        <v>4.0469576317202858</v>
      </c>
      <c r="I31" s="12">
        <f t="shared" si="3"/>
        <v>16.773166962285934</v>
      </c>
      <c r="J31" s="11">
        <v>35508404.487609997</v>
      </c>
      <c r="K31" s="11">
        <v>37569655.87669</v>
      </c>
      <c r="L31" s="12">
        <f t="shared" si="4"/>
        <v>5.8049676374483079</v>
      </c>
      <c r="M31" s="12">
        <f t="shared" si="5"/>
        <v>16.538304157235338</v>
      </c>
    </row>
    <row r="32" spans="1:13" ht="14.25" x14ac:dyDescent="0.2">
      <c r="A32" s="10" t="s">
        <v>36</v>
      </c>
      <c r="B32" s="11">
        <v>143314.95522</v>
      </c>
      <c r="C32" s="11">
        <v>86375.22107</v>
      </c>
      <c r="D32" s="12">
        <f t="shared" si="0"/>
        <v>-39.730490138027065</v>
      </c>
      <c r="E32" s="12">
        <f t="shared" si="1"/>
        <v>0.42895423320086951</v>
      </c>
      <c r="F32" s="11">
        <v>451882.45250999997</v>
      </c>
      <c r="G32" s="11">
        <v>327580.57709999999</v>
      </c>
      <c r="H32" s="12">
        <f t="shared" si="2"/>
        <v>-27.507568554512357</v>
      </c>
      <c r="I32" s="12">
        <f t="shared" si="3"/>
        <v>0.57868982669222602</v>
      </c>
      <c r="J32" s="11">
        <v>2213694.3139900002</v>
      </c>
      <c r="K32" s="11">
        <v>1787934.89442</v>
      </c>
      <c r="L32" s="12">
        <f t="shared" si="4"/>
        <v>-19.23298157651244</v>
      </c>
      <c r="M32" s="12">
        <f t="shared" si="5"/>
        <v>0.78705568116738278</v>
      </c>
    </row>
    <row r="33" spans="1:13" ht="14.25" x14ac:dyDescent="0.2">
      <c r="A33" s="10" t="s">
        <v>37</v>
      </c>
      <c r="B33" s="11">
        <v>1459937.4727099999</v>
      </c>
      <c r="C33" s="11">
        <v>1481583.07015</v>
      </c>
      <c r="D33" s="12">
        <f t="shared" si="0"/>
        <v>1.4826386639573441</v>
      </c>
      <c r="E33" s="12">
        <f t="shared" si="1"/>
        <v>7.3577968531569669</v>
      </c>
      <c r="F33" s="11">
        <v>3953810.6127200001</v>
      </c>
      <c r="G33" s="11">
        <v>4000790.8510699999</v>
      </c>
      <c r="H33" s="12">
        <f t="shared" si="2"/>
        <v>1.1882268260107682</v>
      </c>
      <c r="I33" s="12">
        <f t="shared" si="3"/>
        <v>7.0676258792070543</v>
      </c>
      <c r="J33" s="11">
        <v>16167129.68503</v>
      </c>
      <c r="K33" s="11">
        <v>16716527.25969</v>
      </c>
      <c r="L33" s="12">
        <f t="shared" si="4"/>
        <v>3.3982381867618447</v>
      </c>
      <c r="M33" s="12">
        <f t="shared" si="5"/>
        <v>7.358678322230781</v>
      </c>
    </row>
    <row r="34" spans="1:13" ht="14.25" x14ac:dyDescent="0.2">
      <c r="A34" s="10" t="s">
        <v>38</v>
      </c>
      <c r="B34" s="11">
        <v>1026389.44756</v>
      </c>
      <c r="C34" s="11">
        <v>916602.78642999998</v>
      </c>
      <c r="D34" s="12">
        <f t="shared" si="0"/>
        <v>-10.696394179713367</v>
      </c>
      <c r="E34" s="12">
        <f t="shared" si="1"/>
        <v>4.5520073990226955</v>
      </c>
      <c r="F34" s="11">
        <v>2759846.3047600002</v>
      </c>
      <c r="G34" s="11">
        <v>2516902.2347900001</v>
      </c>
      <c r="H34" s="12">
        <f t="shared" si="2"/>
        <v>-8.8028115750861282</v>
      </c>
      <c r="I34" s="12">
        <f t="shared" si="3"/>
        <v>4.4462517617681474</v>
      </c>
      <c r="J34" s="11">
        <v>11347159.129310001</v>
      </c>
      <c r="K34" s="11">
        <v>10941476.17368</v>
      </c>
      <c r="L34" s="12">
        <f t="shared" si="4"/>
        <v>-3.5751940288041899</v>
      </c>
      <c r="M34" s="12">
        <f t="shared" si="5"/>
        <v>4.8164790618094404</v>
      </c>
    </row>
    <row r="35" spans="1:13" ht="14.25" x14ac:dyDescent="0.2">
      <c r="A35" s="10" t="s">
        <v>39</v>
      </c>
      <c r="B35" s="11">
        <v>1078723.91863</v>
      </c>
      <c r="C35" s="11">
        <v>1136798.4270800001</v>
      </c>
      <c r="D35" s="12">
        <f t="shared" si="0"/>
        <v>5.3836303661233185</v>
      </c>
      <c r="E35" s="12">
        <f t="shared" si="1"/>
        <v>5.6455368976348952</v>
      </c>
      <c r="F35" s="11">
        <v>3000069.8483199999</v>
      </c>
      <c r="G35" s="11">
        <v>3168109.8671499998</v>
      </c>
      <c r="H35" s="12">
        <f t="shared" si="2"/>
        <v>5.6012035494473631</v>
      </c>
      <c r="I35" s="12">
        <f t="shared" si="3"/>
        <v>5.5966472926851818</v>
      </c>
      <c r="J35" s="11">
        <v>12190399.690920001</v>
      </c>
      <c r="K35" s="11">
        <v>12597773.05711</v>
      </c>
      <c r="L35" s="12">
        <f t="shared" si="4"/>
        <v>3.3417556152275374</v>
      </c>
      <c r="M35" s="12">
        <f t="shared" si="5"/>
        <v>5.5455871942542148</v>
      </c>
    </row>
    <row r="36" spans="1:13" ht="14.25" x14ac:dyDescent="0.2">
      <c r="A36" s="10" t="s">
        <v>40</v>
      </c>
      <c r="B36" s="11">
        <v>1467690.75339</v>
      </c>
      <c r="C36" s="11">
        <v>1549577.1271599999</v>
      </c>
      <c r="D36" s="12">
        <f t="shared" si="0"/>
        <v>5.5792661758522915</v>
      </c>
      <c r="E36" s="12">
        <f t="shared" si="1"/>
        <v>7.6954670579406264</v>
      </c>
      <c r="F36" s="11">
        <v>3956708.7258100002</v>
      </c>
      <c r="G36" s="11">
        <v>4035030.7664299998</v>
      </c>
      <c r="H36" s="12">
        <f t="shared" si="2"/>
        <v>1.9794745089295369</v>
      </c>
      <c r="I36" s="12">
        <f t="shared" si="3"/>
        <v>7.1281126481756125</v>
      </c>
      <c r="J36" s="11">
        <v>15265494.10375</v>
      </c>
      <c r="K36" s="11">
        <v>16219149.389760001</v>
      </c>
      <c r="L36" s="12">
        <f t="shared" si="4"/>
        <v>6.2471301585694068</v>
      </c>
      <c r="M36" s="12">
        <f t="shared" si="5"/>
        <v>7.1397307087370994</v>
      </c>
    </row>
    <row r="37" spans="1:13" ht="14.25" x14ac:dyDescent="0.2">
      <c r="A37" s="13" t="s">
        <v>41</v>
      </c>
      <c r="B37" s="11">
        <v>385061.22235</v>
      </c>
      <c r="C37" s="11">
        <v>376488.21490000002</v>
      </c>
      <c r="D37" s="12">
        <f t="shared" si="0"/>
        <v>-2.2264011415326501</v>
      </c>
      <c r="E37" s="12">
        <f t="shared" si="1"/>
        <v>1.8697053568258231</v>
      </c>
      <c r="F37" s="11">
        <v>1055620.2737199999</v>
      </c>
      <c r="G37" s="11">
        <v>1015118.68184</v>
      </c>
      <c r="H37" s="12">
        <f t="shared" si="2"/>
        <v>-3.836757675870754</v>
      </c>
      <c r="I37" s="12">
        <f t="shared" si="3"/>
        <v>1.7932652151311888</v>
      </c>
      <c r="J37" s="11">
        <v>4501723.9528999999</v>
      </c>
      <c r="K37" s="11">
        <v>4270943.7941500004</v>
      </c>
      <c r="L37" s="12">
        <f t="shared" si="4"/>
        <v>-5.1264840128931368</v>
      </c>
      <c r="M37" s="12">
        <f t="shared" si="5"/>
        <v>1.8800855599514346</v>
      </c>
    </row>
    <row r="38" spans="1:13" ht="14.25" x14ac:dyDescent="0.2">
      <c r="A38" s="10" t="s">
        <v>42</v>
      </c>
      <c r="B38" s="11">
        <v>544457.50179000001</v>
      </c>
      <c r="C38" s="11">
        <v>545521.36695000005</v>
      </c>
      <c r="D38" s="12">
        <f t="shared" si="0"/>
        <v>0.19539911866443216</v>
      </c>
      <c r="E38" s="12">
        <f t="shared" si="1"/>
        <v>2.7091531200260168</v>
      </c>
      <c r="F38" s="11">
        <v>1493296.22184</v>
      </c>
      <c r="G38" s="11">
        <v>2570081.8256399999</v>
      </c>
      <c r="H38" s="12">
        <f t="shared" si="2"/>
        <v>72.10797081326659</v>
      </c>
      <c r="I38" s="12">
        <f t="shared" si="3"/>
        <v>4.5401965508181874</v>
      </c>
      <c r="J38" s="11">
        <v>7469856.9254099997</v>
      </c>
      <c r="K38" s="11">
        <v>8541647.5123599991</v>
      </c>
      <c r="L38" s="12">
        <f t="shared" si="4"/>
        <v>14.348207705346001</v>
      </c>
      <c r="M38" s="12">
        <f t="shared" si="5"/>
        <v>3.7600654375689766</v>
      </c>
    </row>
    <row r="39" spans="1:13" ht="14.25" x14ac:dyDescent="0.2">
      <c r="A39" s="10" t="s">
        <v>43</v>
      </c>
      <c r="B39" s="11">
        <v>358179.14870000002</v>
      </c>
      <c r="C39" s="11">
        <v>884253.84154000005</v>
      </c>
      <c r="D39" s="12">
        <f>(C39-B39)/B39*100</f>
        <v>146.87473984718866</v>
      </c>
      <c r="E39" s="12">
        <f t="shared" si="1"/>
        <v>4.3913569638834149</v>
      </c>
      <c r="F39" s="11">
        <v>987968.16064999998</v>
      </c>
      <c r="G39" s="11">
        <v>1699698.4080000001</v>
      </c>
      <c r="H39" s="12">
        <f t="shared" si="2"/>
        <v>72.039795987123853</v>
      </c>
      <c r="I39" s="12">
        <f t="shared" si="3"/>
        <v>3.002614458592614</v>
      </c>
      <c r="J39" s="11">
        <v>5459688.0465799998</v>
      </c>
      <c r="K39" s="11">
        <v>7446128.2343699997</v>
      </c>
      <c r="L39" s="12">
        <f t="shared" si="4"/>
        <v>36.383767183077879</v>
      </c>
      <c r="M39" s="12">
        <f t="shared" si="5"/>
        <v>3.2778137212109688</v>
      </c>
    </row>
    <row r="40" spans="1:13" ht="14.25" x14ac:dyDescent="0.2">
      <c r="A40" s="10" t="s">
        <v>44</v>
      </c>
      <c r="B40" s="11">
        <v>639305.33345000003</v>
      </c>
      <c r="C40" s="11">
        <v>639469.07519</v>
      </c>
      <c r="D40" s="12">
        <f>(C40-B40)/B40*100</f>
        <v>2.5612447047225328E-2</v>
      </c>
      <c r="E40" s="12">
        <f t="shared" si="1"/>
        <v>3.1757136295083486</v>
      </c>
      <c r="F40" s="11">
        <v>1790526.4274599999</v>
      </c>
      <c r="G40" s="11">
        <v>1820331.3867299999</v>
      </c>
      <c r="H40" s="12">
        <f t="shared" si="2"/>
        <v>1.6645919776945504</v>
      </c>
      <c r="I40" s="12">
        <f t="shared" si="3"/>
        <v>3.2157195155915219</v>
      </c>
      <c r="J40" s="11">
        <v>7191906.0559400003</v>
      </c>
      <c r="K40" s="11">
        <v>7168576.0238199998</v>
      </c>
      <c r="L40" s="12">
        <f t="shared" si="4"/>
        <v>-0.32439289304580993</v>
      </c>
      <c r="M40" s="12">
        <f t="shared" si="5"/>
        <v>3.1556341917349773</v>
      </c>
    </row>
    <row r="41" spans="1:13" ht="15.75" x14ac:dyDescent="0.25">
      <c r="A41" s="8" t="s">
        <v>8</v>
      </c>
      <c r="B41" s="7">
        <f>B42</f>
        <v>499133.05374</v>
      </c>
      <c r="C41" s="7">
        <f>C42</f>
        <v>496923.49219999998</v>
      </c>
      <c r="D41" s="9">
        <f t="shared" si="0"/>
        <v>-0.44267986731068942</v>
      </c>
      <c r="E41" s="9">
        <f t="shared" si="1"/>
        <v>2.4678076989626772</v>
      </c>
      <c r="F41" s="7">
        <f>F42</f>
        <v>1396781.5459100001</v>
      </c>
      <c r="G41" s="7">
        <f>G42</f>
        <v>1372845.60659</v>
      </c>
      <c r="H41" s="9">
        <f t="shared" si="2"/>
        <v>-1.7136494529218531</v>
      </c>
      <c r="I41" s="9">
        <f t="shared" si="3"/>
        <v>2.4252102892847334</v>
      </c>
      <c r="J41" s="7">
        <f>J42</f>
        <v>5823971.4068799997</v>
      </c>
      <c r="K41" s="7">
        <f>K42</f>
        <v>5985458.8076299997</v>
      </c>
      <c r="L41" s="9">
        <f t="shared" si="4"/>
        <v>2.7728055216622636</v>
      </c>
      <c r="M41" s="9">
        <f t="shared" si="5"/>
        <v>2.6348215327307747</v>
      </c>
    </row>
    <row r="42" spans="1:13" ht="14.25" x14ac:dyDescent="0.2">
      <c r="A42" s="10" t="s">
        <v>45</v>
      </c>
      <c r="B42" s="11">
        <v>499133.05374</v>
      </c>
      <c r="C42" s="11">
        <v>496923.49219999998</v>
      </c>
      <c r="D42" s="12">
        <f t="shared" si="0"/>
        <v>-0.44267986731068942</v>
      </c>
      <c r="E42" s="12">
        <f t="shared" si="1"/>
        <v>2.4678076989626772</v>
      </c>
      <c r="F42" s="11">
        <v>1396781.5459100001</v>
      </c>
      <c r="G42" s="11">
        <v>1372845.60659</v>
      </c>
      <c r="H42" s="12">
        <f t="shared" si="2"/>
        <v>-1.7136494529218531</v>
      </c>
      <c r="I42" s="12">
        <f t="shared" si="3"/>
        <v>2.4252102892847334</v>
      </c>
      <c r="J42" s="11">
        <v>5823971.4068799997</v>
      </c>
      <c r="K42" s="11">
        <v>5985458.8076299997</v>
      </c>
      <c r="L42" s="12">
        <f t="shared" si="4"/>
        <v>2.7728055216622636</v>
      </c>
      <c r="M42" s="12">
        <f t="shared" si="5"/>
        <v>2.6348215327307747</v>
      </c>
    </row>
    <row r="43" spans="1:13" ht="15.75" x14ac:dyDescent="0.25">
      <c r="A43" s="8" t="s">
        <v>9</v>
      </c>
      <c r="B43" s="7">
        <f>B8+B22+B41</f>
        <v>19791125.783769999</v>
      </c>
      <c r="C43" s="7">
        <f>C8+C22+C41</f>
        <v>20136232.34942</v>
      </c>
      <c r="D43" s="9">
        <f t="shared" si="0"/>
        <v>1.7437439861708668</v>
      </c>
      <c r="E43" s="9">
        <f t="shared" si="1"/>
        <v>100</v>
      </c>
      <c r="F43" s="14">
        <f>F8+F22+F41</f>
        <v>55399689.356580004</v>
      </c>
      <c r="G43" s="14">
        <f>G8+G22+G41</f>
        <v>56607281.135809995</v>
      </c>
      <c r="H43" s="15">
        <f t="shared" si="2"/>
        <v>2.1797807772121769</v>
      </c>
      <c r="I43" s="15">
        <f t="shared" si="3"/>
        <v>100</v>
      </c>
      <c r="J43" s="14">
        <f>J8+J22+J41</f>
        <v>222721352.78268996</v>
      </c>
      <c r="K43" s="14">
        <f>K8+K22+K41</f>
        <v>227167522.85786</v>
      </c>
      <c r="L43" s="15">
        <f t="shared" si="4"/>
        <v>1.9962926857346204</v>
      </c>
      <c r="M43" s="15">
        <f t="shared" si="5"/>
        <v>100</v>
      </c>
    </row>
    <row r="44" spans="1:13" ht="30" x14ac:dyDescent="0.2">
      <c r="A44" s="18" t="s">
        <v>46</v>
      </c>
      <c r="B44" s="19">
        <f>B45-B43</f>
        <v>2858702.4442300014</v>
      </c>
      <c r="C44" s="19">
        <f>C45-C43</f>
        <v>3248475.7185800001</v>
      </c>
      <c r="D44" s="20">
        <f t="shared" si="0"/>
        <v>13.634622069069</v>
      </c>
      <c r="E44" s="20">
        <f t="shared" ref="E44:E45" si="6">C44/C$45*100</f>
        <v>13.891452949225675</v>
      </c>
      <c r="F44" s="19">
        <f>F45-F43</f>
        <v>8343566.6504199952</v>
      </c>
      <c r="G44" s="19">
        <f>G45-G43</f>
        <v>8698304.9981900081</v>
      </c>
      <c r="H44" s="21">
        <f t="shared" si="2"/>
        <v>4.2516391686300752</v>
      </c>
      <c r="I44" s="20">
        <f t="shared" ref="I44:I45" si="7">G44/G$45*100</f>
        <v>13.319388911604019</v>
      </c>
      <c r="J44" s="19">
        <f>J45-J43</f>
        <v>35188976.666310042</v>
      </c>
      <c r="K44" s="19">
        <f>K45-K43</f>
        <v>36196308.571139991</v>
      </c>
      <c r="L44" s="21">
        <f t="shared" si="4"/>
        <v>2.8626348369896464</v>
      </c>
      <c r="M44" s="20">
        <f t="shared" ref="M44:M45" si="8">K44/K$45*100</f>
        <v>13.743841883959727</v>
      </c>
    </row>
    <row r="45" spans="1:13" ht="20.25" x14ac:dyDescent="0.2">
      <c r="A45" s="22" t="s">
        <v>47</v>
      </c>
      <c r="B45" s="23">
        <v>22649828.228</v>
      </c>
      <c r="C45" s="23">
        <v>23384708.068</v>
      </c>
      <c r="D45" s="24">
        <f t="shared" si="0"/>
        <v>3.2445272105486969</v>
      </c>
      <c r="E45" s="25">
        <f t="shared" si="6"/>
        <v>100</v>
      </c>
      <c r="F45" s="23">
        <v>63743256.006999999</v>
      </c>
      <c r="G45" s="23">
        <v>65305586.134000003</v>
      </c>
      <c r="H45" s="24">
        <f t="shared" si="2"/>
        <v>2.4509732085672495</v>
      </c>
      <c r="I45" s="25">
        <f t="shared" si="7"/>
        <v>100</v>
      </c>
      <c r="J45" s="23">
        <v>257910329.449</v>
      </c>
      <c r="K45" s="23">
        <v>263363831.42899999</v>
      </c>
      <c r="L45" s="24">
        <f t="shared" si="4"/>
        <v>2.1144953719577102</v>
      </c>
      <c r="M45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2025-04-04T08:46:19Z</dcterms:modified>
</cp:coreProperties>
</file>