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5\4_NİSAN\"/>
    </mc:Choice>
  </mc:AlternateContent>
  <xr:revisionPtr revIDLastSave="0" documentId="13_ncr:1_{FA26501D-0BF6-4199-BEA4-3DAD0AC6A098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2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5" i="1"/>
  <c r="I42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2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L45" i="1"/>
  <c r="H45" i="1"/>
  <c r="E45" i="1"/>
  <c r="D45" i="1"/>
  <c r="K29" i="1"/>
  <c r="J29" i="1"/>
  <c r="G29" i="1"/>
  <c r="I29" i="1" s="1"/>
  <c r="F29" i="1"/>
  <c r="C29" i="1"/>
  <c r="E29" i="1" s="1"/>
  <c r="B29" i="1"/>
  <c r="K41" i="1" l="1"/>
  <c r="J41" i="1"/>
  <c r="G41" i="1"/>
  <c r="F41" i="1"/>
  <c r="C41" i="1"/>
  <c r="B41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J18" i="1"/>
  <c r="G18" i="1"/>
  <c r="I18" i="1" s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8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I20" i="1" l="1"/>
  <c r="M9" i="1"/>
  <c r="M20" i="1"/>
  <c r="M41" i="1"/>
  <c r="E18" i="1"/>
  <c r="E23" i="1"/>
  <c r="M18" i="1"/>
  <c r="I9" i="1"/>
  <c r="E41" i="1"/>
  <c r="I41" i="1"/>
  <c r="E9" i="1"/>
  <c r="E20" i="1"/>
  <c r="L23" i="1"/>
  <c r="H41" i="1"/>
  <c r="L9" i="1"/>
  <c r="G22" i="1"/>
  <c r="L41" i="1"/>
  <c r="L29" i="1"/>
  <c r="K22" i="1"/>
  <c r="J22" i="1"/>
  <c r="H23" i="1"/>
  <c r="H20" i="1"/>
  <c r="F8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L22" i="1"/>
  <c r="K43" i="1"/>
  <c r="J43" i="1"/>
  <c r="L8" i="1"/>
  <c r="D8" i="1"/>
  <c r="G43" i="1"/>
  <c r="H8" i="1"/>
  <c r="F43" i="1"/>
  <c r="F44" i="1" s="1"/>
  <c r="H22" i="1"/>
  <c r="D22" i="1"/>
  <c r="B43" i="1"/>
  <c r="B44" i="1" s="1"/>
  <c r="C43" i="1"/>
  <c r="J44" i="1" l="1"/>
  <c r="M43" i="1"/>
  <c r="K44" i="1"/>
  <c r="M44" i="1" s="1"/>
  <c r="C44" i="1"/>
  <c r="E43" i="1"/>
  <c r="I43" i="1"/>
  <c r="G44" i="1"/>
  <c r="I44" i="1" s="1"/>
  <c r="L43" i="1"/>
  <c r="H43" i="1"/>
  <c r="D43" i="1"/>
  <c r="D44" i="1" l="1"/>
  <c r="E44" i="1"/>
  <c r="H44" i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<sst xmlns="http://schemas.openxmlformats.org/spreadsheetml/2006/main" count="52" uniqueCount="48">
  <si>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</si>
  <si>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</si>
  <si>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</si>
  <si>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</si>
  <si>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</si>
  <si>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</si>
  <si>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</si>
  <si>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</si>
  <si>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</si>
  <si>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</si>
  <si>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</si>
  <si>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</si>
  <si>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</si>
  <si>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</si>
  <si>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1 - 30 NISAN İHRACAT RAKAMLARI</t>
  </si>
  <si>
    <t xml:space="preserve">SEKTÖREL BAZDA İHRACAT RAKAMLARI -1.000 $ </t>
  </si>
  <si>
    <t>1 - 30 NISAN</t>
  </si>
  <si>
    <t>1 OCAK  -  30 NISAN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</si>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</sst>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R27" sqref="R27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2582539.8404099997</v>
      </c>
      <c r="C8" s="7">
        <f>C9+C18+C20</f>
        <v>2789001.3012099997</v>
      </c>
      <c r="D8" s="9">
        <f t="shared" ref="D8:D45" si="0">(C8-B8)/B8*100</f>
        <v>7.9945121298582764</v>
      </c>
      <c r="E8" s="9">
        <f t="shared" ref="E8:E44" si="1">C8/C$45*100</f>
        <v>13.32947076011358</v>
      </c>
      <c r="F8" s="7">
        <f>F9+F18+F20</f>
        <v>11851252.05233</v>
      </c>
      <c r="G8" s="7">
        <f>G9+G18+G20</f>
        <v>11891236.550980002</v>
      </c>
      <c r="H8" s="9">
        <f t="shared" ref="H8:H45" si="2">(G8-F8)/F8*100</f>
        <v>0.33738628183289937</v>
      </c>
      <c r="I8" s="9">
        <f t="shared" ref="I8:I45" si="3">G8/G$45*100</f>
        <v>13.787463124562196</v>
      </c>
      <c r="J8" s="7">
        <f>J9+J18+J20</f>
        <v>35792711.533749998</v>
      </c>
      <c r="K8" s="7">
        <f>K9+K18+K20</f>
        <v>36238040.559900001</v>
      </c>
      <c r="L8" s="9">
        <f t="shared" ref="L8:L45" si="4">(K8-J8)/J8*100</f>
        <v>1.2441891297620447</v>
      </c>
      <c r="M8" s="9">
        <f t="shared" ref="M8:M45" si="5">K8/K$45*100</f>
        <v>13.674103282183371</v>
      </c>
    </row>
    <row r="9" spans="1:13" ht="15.75" x14ac:dyDescent="0.25">
      <c r="A9" s="8" t="s">
        <v>2</v>
      </c>
      <c r="B9" s="7">
        <f>B10+B11+B12+B13+B14+B15+B16+B17</f>
        <v>1697498.1536299998</v>
      </c>
      <c r="C9" s="7">
        <f>C10+C11+C12+C13+C14+C15+C16+C17</f>
        <v>1878576.88769</v>
      </c>
      <c r="D9" s="9">
        <f t="shared" si="0"/>
        <v>10.667389161677375</v>
      </c>
      <c r="E9" s="9">
        <f t="shared" si="1"/>
        <v>8.9782803917034073</v>
      </c>
      <c r="F9" s="7">
        <f>F10+F11+F12+F13+F14+F15+F16+F17</f>
        <v>8068279.9451700002</v>
      </c>
      <c r="G9" s="7">
        <f>G10+G11+G12+G13+G14+G15+G16+G17</f>
        <v>8227812.9292700011</v>
      </c>
      <c r="H9" s="9">
        <f t="shared" si="2"/>
        <v>1.9772861772787624</v>
      </c>
      <c r="I9" s="9">
        <f t="shared" si="3"/>
        <v>9.539854570360653</v>
      </c>
      <c r="J9" s="7">
        <f>J10+J11+J12+J13+J14+J15+J16+J17</f>
        <v>24224613.114870001</v>
      </c>
      <c r="K9" s="7">
        <f>K10+K11+K12+K13+K14+K15+K16+K17</f>
        <v>24602460.728289999</v>
      </c>
      <c r="L9" s="9">
        <f t="shared" si="4"/>
        <v>1.5597673805079719</v>
      </c>
      <c r="M9" s="9">
        <f t="shared" si="5"/>
        <v>9.2835204055366862</v>
      </c>
    </row>
    <row r="10" spans="1:13" ht="14.25" x14ac:dyDescent="0.2">
      <c r="A10" s="10" t="s">
        <v>20</v>
      </c>
      <c r="B10" s="11">
        <v>864923.04662000004</v>
      </c>
      <c r="C10" s="11">
        <v>969051.64489</v>
      </c>
      <c r="D10" s="12">
        <f t="shared" si="0"/>
        <v>12.039059275495104</v>
      </c>
      <c r="E10" s="12">
        <f t="shared" si="1"/>
        <v>4.6313874288969483</v>
      </c>
      <c r="F10" s="11">
        <v>3959234.1371900002</v>
      </c>
      <c r="G10" s="11">
        <v>4179176.7829999998</v>
      </c>
      <c r="H10" s="12">
        <f t="shared" si="2"/>
        <v>5.5551815878739683</v>
      </c>
      <c r="I10" s="12">
        <f t="shared" si="3"/>
        <v>4.8456058829214248</v>
      </c>
      <c r="J10" s="11">
        <v>12507364.090290001</v>
      </c>
      <c r="K10" s="11">
        <v>12118771.32351</v>
      </c>
      <c r="L10" s="12">
        <f t="shared" si="4"/>
        <v>-3.106911767937429</v>
      </c>
      <c r="M10" s="12">
        <f t="shared" si="5"/>
        <v>4.5729109016509994</v>
      </c>
    </row>
    <row r="11" spans="1:13" ht="14.25" x14ac:dyDescent="0.2">
      <c r="A11" s="10" t="s">
        <v>21</v>
      </c>
      <c r="B11" s="11">
        <v>211805.69589</v>
      </c>
      <c r="C11" s="11">
        <v>237462.44488</v>
      </c>
      <c r="D11" s="12">
        <f t="shared" si="0"/>
        <v>12.11334231697181</v>
      </c>
      <c r="E11" s="12">
        <f t="shared" si="1"/>
        <v>1.1349039938704257</v>
      </c>
      <c r="F11" s="11">
        <v>1173271.74957</v>
      </c>
      <c r="G11" s="11">
        <v>1208306.3620500001</v>
      </c>
      <c r="H11" s="12">
        <f t="shared" si="2"/>
        <v>2.9860611996189452</v>
      </c>
      <c r="I11" s="12">
        <f t="shared" si="3"/>
        <v>1.4009879745067644</v>
      </c>
      <c r="J11" s="11">
        <v>3487198.7305399999</v>
      </c>
      <c r="K11" s="11">
        <v>3435821.6217999998</v>
      </c>
      <c r="L11" s="12">
        <f t="shared" si="4"/>
        <v>-1.4733060175220987</v>
      </c>
      <c r="M11" s="12">
        <f t="shared" si="5"/>
        <v>1.2964768235190034</v>
      </c>
    </row>
    <row r="12" spans="1:13" ht="14.25" x14ac:dyDescent="0.2">
      <c r="A12" s="10" t="s">
        <v>22</v>
      </c>
      <c r="B12" s="11">
        <v>199500.29772999999</v>
      </c>
      <c r="C12" s="11">
        <v>199213.88279</v>
      </c>
      <c r="D12" s="12">
        <f t="shared" si="0"/>
        <v>-0.14356617170948613</v>
      </c>
      <c r="E12" s="12">
        <f t="shared" si="1"/>
        <v>0.95210268439313916</v>
      </c>
      <c r="F12" s="11">
        <v>905285.42839999998</v>
      </c>
      <c r="G12" s="11">
        <v>833261.33349999995</v>
      </c>
      <c r="H12" s="12">
        <f t="shared" si="2"/>
        <v>-7.955954292481576</v>
      </c>
      <c r="I12" s="12">
        <f t="shared" si="3"/>
        <v>0.96613668893904525</v>
      </c>
      <c r="J12" s="11">
        <v>2590543.7130999998</v>
      </c>
      <c r="K12" s="11">
        <v>2653740.4026299999</v>
      </c>
      <c r="L12" s="12">
        <f t="shared" si="4"/>
        <v>2.4395145007754047</v>
      </c>
      <c r="M12" s="12">
        <f t="shared" si="5"/>
        <v>1.0013654101877751</v>
      </c>
    </row>
    <row r="13" spans="1:13" ht="14.25" x14ac:dyDescent="0.2">
      <c r="A13" s="10" t="s">
        <v>23</v>
      </c>
      <c r="B13" s="11">
        <v>114264.85248</v>
      </c>
      <c r="C13" s="11">
        <v>133557.62330000001</v>
      </c>
      <c r="D13" s="12">
        <f t="shared" si="0"/>
        <v>16.884256533194979</v>
      </c>
      <c r="E13" s="12">
        <f t="shared" si="1"/>
        <v>0.63831179777336677</v>
      </c>
      <c r="F13" s="11">
        <v>602224.83302999998</v>
      </c>
      <c r="G13" s="11">
        <v>606491.48242000001</v>
      </c>
      <c r="H13" s="12">
        <f t="shared" si="2"/>
        <v>0.70848114458068034</v>
      </c>
      <c r="I13" s="12">
        <f t="shared" si="3"/>
        <v>0.70320516401952082</v>
      </c>
      <c r="J13" s="11">
        <v>1717677.7939899999</v>
      </c>
      <c r="K13" s="11">
        <v>1855257.2507199999</v>
      </c>
      <c r="L13" s="12">
        <f t="shared" si="4"/>
        <v>8.0096195695943742</v>
      </c>
      <c r="M13" s="12">
        <f t="shared" si="5"/>
        <v>0.70006487297322151</v>
      </c>
    </row>
    <row r="14" spans="1:13" ht="14.25" x14ac:dyDescent="0.2">
      <c r="A14" s="10" t="s">
        <v>24</v>
      </c>
      <c r="B14" s="11">
        <v>176404.54832999999</v>
      </c>
      <c r="C14" s="11">
        <v>209809.99113000001</v>
      </c>
      <c r="D14" s="12">
        <f t="shared" si="0"/>
        <v>18.936837579441804</v>
      </c>
      <c r="E14" s="12">
        <f t="shared" si="1"/>
        <v>1.0027446529815902</v>
      </c>
      <c r="F14" s="11">
        <v>779924.05172999995</v>
      </c>
      <c r="G14" s="11">
        <v>853091.99413999997</v>
      </c>
      <c r="H14" s="12">
        <f t="shared" si="2"/>
        <v>9.3814189019689138</v>
      </c>
      <c r="I14" s="12">
        <f t="shared" si="3"/>
        <v>0.98912963009680688</v>
      </c>
      <c r="J14" s="11">
        <v>2064519.00823</v>
      </c>
      <c r="K14" s="11">
        <v>2707197.83513</v>
      </c>
      <c r="L14" s="12">
        <f t="shared" si="4"/>
        <v>31.129712264116954</v>
      </c>
      <c r="M14" s="12">
        <f t="shared" si="5"/>
        <v>1.021537098334022</v>
      </c>
    </row>
    <row r="15" spans="1:13" ht="14.25" x14ac:dyDescent="0.2">
      <c r="A15" s="10" t="s">
        <v>25</v>
      </c>
      <c r="B15" s="11">
        <v>49173.907709999999</v>
      </c>
      <c r="C15" s="11">
        <v>36881.294249999999</v>
      </c>
      <c r="D15" s="12">
        <f t="shared" si="0"/>
        <v>-24.998244053523077</v>
      </c>
      <c r="E15" s="12">
        <f t="shared" si="1"/>
        <v>0.17626672783811087</v>
      </c>
      <c r="F15" s="11">
        <v>293647.64207</v>
      </c>
      <c r="G15" s="11">
        <v>182188.51826000001</v>
      </c>
      <c r="H15" s="12">
        <f t="shared" si="2"/>
        <v>-37.956757637927929</v>
      </c>
      <c r="I15" s="12">
        <f t="shared" si="3"/>
        <v>0.21124106533910977</v>
      </c>
      <c r="J15" s="11">
        <v>788152.00676999998</v>
      </c>
      <c r="K15" s="11">
        <v>701711.49664999999</v>
      </c>
      <c r="L15" s="12">
        <f t="shared" si="4"/>
        <v>-10.967492232145673</v>
      </c>
      <c r="M15" s="12">
        <f t="shared" si="5"/>
        <v>0.26478461117749924</v>
      </c>
    </row>
    <row r="16" spans="1:13" ht="14.25" x14ac:dyDescent="0.2">
      <c r="A16" s="10" t="s">
        <v>26</v>
      </c>
      <c r="B16" s="11">
        <v>67010.118220000004</v>
      </c>
      <c r="C16" s="11">
        <v>77655.260739999998</v>
      </c>
      <c r="D16" s="12">
        <f t="shared" si="0"/>
        <v>15.885873361767654</v>
      </c>
      <c r="E16" s="12">
        <f t="shared" si="1"/>
        <v>0.37113769970410182</v>
      </c>
      <c r="F16" s="11">
        <v>291349.79139000003</v>
      </c>
      <c r="G16" s="11">
        <v>294114.99398999999</v>
      </c>
      <c r="H16" s="12">
        <f t="shared" si="2"/>
        <v>0.94910059375963918</v>
      </c>
      <c r="I16" s="12">
        <f t="shared" si="3"/>
        <v>0.34101580745055154</v>
      </c>
      <c r="J16" s="11">
        <v>933261.54786000005</v>
      </c>
      <c r="K16" s="11">
        <v>981455.05145999999</v>
      </c>
      <c r="L16" s="12">
        <f t="shared" si="4"/>
        <v>5.1639868491859815</v>
      </c>
      <c r="M16" s="12">
        <f t="shared" si="5"/>
        <v>0.37034336109594734</v>
      </c>
    </row>
    <row r="17" spans="1:13" ht="14.25" x14ac:dyDescent="0.2">
      <c r="A17" s="10" t="s">
        <v>27</v>
      </c>
      <c r="B17" s="11">
        <v>14415.68665</v>
      </c>
      <c r="C17" s="11">
        <v>14944.745709999999</v>
      </c>
      <c r="D17" s="12">
        <f t="shared" si="0"/>
        <v>3.6700233075612778</v>
      </c>
      <c r="E17" s="12">
        <f t="shared" si="1"/>
        <v>7.1425406245724285E-2</v>
      </c>
      <c r="F17" s="11">
        <v>63342.31179</v>
      </c>
      <c r="G17" s="11">
        <v>71181.461909999998</v>
      </c>
      <c r="H17" s="12">
        <f t="shared" si="2"/>
        <v>12.375850988813426</v>
      </c>
      <c r="I17" s="12">
        <f t="shared" si="3"/>
        <v>8.2532357087427705E-2</v>
      </c>
      <c r="J17" s="11">
        <v>135896.22409</v>
      </c>
      <c r="K17" s="11">
        <v>148505.74638999999</v>
      </c>
      <c r="L17" s="12">
        <f t="shared" si="4"/>
        <v>9.2787878283130762</v>
      </c>
      <c r="M17" s="12">
        <f t="shared" si="5"/>
        <v>5.6037326598218071E-2</v>
      </c>
    </row>
    <row r="18" spans="1:13" ht="15.75" x14ac:dyDescent="0.25">
      <c r="A18" s="8" t="s">
        <v>3</v>
      </c>
      <c r="B18" s="7">
        <f>B19</f>
        <v>302178.77643000003</v>
      </c>
      <c r="C18" s="7">
        <f>C19</f>
        <v>288281.10917000001</v>
      </c>
      <c r="D18" s="9">
        <f t="shared" si="0"/>
        <v>-4.5991539922789464</v>
      </c>
      <c r="E18" s="9">
        <f t="shared" si="1"/>
        <v>1.3777815785555607</v>
      </c>
      <c r="F18" s="7">
        <f>F19</f>
        <v>1271211.59586</v>
      </c>
      <c r="G18" s="7">
        <f>G19</f>
        <v>1153470.27257</v>
      </c>
      <c r="H18" s="9">
        <f t="shared" si="2"/>
        <v>-9.2621341461525617</v>
      </c>
      <c r="I18" s="9">
        <f t="shared" si="3"/>
        <v>1.3374074916562753</v>
      </c>
      <c r="J18" s="7">
        <f>J19</f>
        <v>3662308.1232500002</v>
      </c>
      <c r="K18" s="7">
        <f>K19</f>
        <v>3745170.1895900001</v>
      </c>
      <c r="L18" s="9">
        <f t="shared" si="4"/>
        <v>2.2625640320636529</v>
      </c>
      <c r="M18" s="9">
        <f t="shared" si="5"/>
        <v>1.4132067625774867</v>
      </c>
    </row>
    <row r="19" spans="1:13" ht="14.25" x14ac:dyDescent="0.2">
      <c r="A19" s="10" t="s">
        <v>28</v>
      </c>
      <c r="B19" s="11">
        <v>302178.77643000003</v>
      </c>
      <c r="C19" s="11">
        <v>288281.10917000001</v>
      </c>
      <c r="D19" s="12">
        <f t="shared" si="0"/>
        <v>-4.5991539922789464</v>
      </c>
      <c r="E19" s="12">
        <f t="shared" si="1"/>
        <v>1.3777815785555607</v>
      </c>
      <c r="F19" s="11">
        <v>1271211.59586</v>
      </c>
      <c r="G19" s="11">
        <v>1153470.27257</v>
      </c>
      <c r="H19" s="12">
        <f t="shared" si="2"/>
        <v>-9.2621341461525617</v>
      </c>
      <c r="I19" s="12">
        <f t="shared" si="3"/>
        <v>1.3374074916562753</v>
      </c>
      <c r="J19" s="11">
        <v>3662308.1232500002</v>
      </c>
      <c r="K19" s="11">
        <v>3745170.1895900001</v>
      </c>
      <c r="L19" s="12">
        <f t="shared" si="4"/>
        <v>2.2625640320636529</v>
      </c>
      <c r="M19" s="12">
        <f t="shared" si="5"/>
        <v>1.4132067625774867</v>
      </c>
    </row>
    <row r="20" spans="1:13" ht="15.75" x14ac:dyDescent="0.25">
      <c r="A20" s="8" t="s">
        <v>11</v>
      </c>
      <c r="B20" s="7">
        <f>B21</f>
        <v>582862.91035000002</v>
      </c>
      <c r="C20" s="7">
        <f>C21</f>
        <v>622143.30434999999</v>
      </c>
      <c r="D20" s="9">
        <f t="shared" si="0"/>
        <v>6.7392165983614767</v>
      </c>
      <c r="E20" s="9">
        <f t="shared" si="1"/>
        <v>2.9734087898546138</v>
      </c>
      <c r="F20" s="7">
        <f>F21</f>
        <v>2511760.5112999999</v>
      </c>
      <c r="G20" s="7">
        <f>G21</f>
        <v>2509953.3491400001</v>
      </c>
      <c r="H20" s="9">
        <f t="shared" si="2"/>
        <v>-7.1948028160714578E-2</v>
      </c>
      <c r="I20" s="9">
        <f t="shared" si="3"/>
        <v>2.9102010625452688</v>
      </c>
      <c r="J20" s="7">
        <f>J21</f>
        <v>7905790.2956299996</v>
      </c>
      <c r="K20" s="7">
        <f>K21</f>
        <v>7890409.6420200001</v>
      </c>
      <c r="L20" s="9">
        <f t="shared" si="4"/>
        <v>-0.19454922322568127</v>
      </c>
      <c r="M20" s="9">
        <f t="shared" si="5"/>
        <v>2.9773761140691959</v>
      </c>
    </row>
    <row r="21" spans="1:13" ht="14.25" x14ac:dyDescent="0.2">
      <c r="A21" s="10" t="s">
        <v>29</v>
      </c>
      <c r="B21" s="11">
        <v>582862.91035000002</v>
      </c>
      <c r="C21" s="11">
        <v>622143.30434999999</v>
      </c>
      <c r="D21" s="12">
        <f t="shared" si="0"/>
        <v>6.7392165983614767</v>
      </c>
      <c r="E21" s="12">
        <f t="shared" si="1"/>
        <v>2.9734087898546138</v>
      </c>
      <c r="F21" s="11">
        <v>2511760.5112999999</v>
      </c>
      <c r="G21" s="11">
        <v>2509953.3491400001</v>
      </c>
      <c r="H21" s="12">
        <f t="shared" si="2"/>
        <v>-7.1948028160714578E-2</v>
      </c>
      <c r="I21" s="12">
        <f t="shared" si="3"/>
        <v>2.9102010625452688</v>
      </c>
      <c r="J21" s="11">
        <v>7905790.2956299996</v>
      </c>
      <c r="K21" s="11">
        <v>7890409.6420200001</v>
      </c>
      <c r="L21" s="12">
        <f t="shared" si="4"/>
        <v>-0.19454922322568127</v>
      </c>
      <c r="M21" s="12">
        <f t="shared" si="5"/>
        <v>2.9773761140691959</v>
      </c>
    </row>
    <row r="22" spans="1:13" ht="16.5" x14ac:dyDescent="0.25">
      <c r="A22" s="17" t="s">
        <v>4</v>
      </c>
      <c r="B22" s="7">
        <f>B23+B27+B29</f>
        <v>13218315.537829999</v>
      </c>
      <c r="C22" s="7">
        <f>C23+C27+C29</f>
        <v>14861901.024090003</v>
      </c>
      <c r="D22" s="9">
        <f t="shared" si="0"/>
        <v>12.4341523059891</v>
      </c>
      <c r="E22" s="9">
        <f t="shared" si="1"/>
        <v>71.029466732182641</v>
      </c>
      <c r="F22" s="7">
        <f>F23+F27+F29</f>
        <v>57952706.689570002</v>
      </c>
      <c r="G22" s="7">
        <f>G23+G27+G29</f>
        <v>60952257.888530001</v>
      </c>
      <c r="H22" s="9">
        <f t="shared" si="2"/>
        <v>5.1758604046354941</v>
      </c>
      <c r="I22" s="9">
        <f t="shared" si="3"/>
        <v>70.671961187051991</v>
      </c>
      <c r="J22" s="7">
        <f>J23+J27+J29</f>
        <v>180570571.11582002</v>
      </c>
      <c r="K22" s="7">
        <f>K23+K27+K29</f>
        <v>186742013.33287999</v>
      </c>
      <c r="L22" s="9">
        <f t="shared" si="4"/>
        <v>3.4177453052975815</v>
      </c>
      <c r="M22" s="9">
        <f t="shared" si="5"/>
        <v>70.465442887724151</v>
      </c>
    </row>
    <row r="23" spans="1:13" ht="15.75" x14ac:dyDescent="0.25">
      <c r="A23" s="8" t="s">
        <v>5</v>
      </c>
      <c r="B23" s="7">
        <f>B24+B25+B26</f>
        <v>993710.17871000001</v>
      </c>
      <c r="C23" s="7">
        <f>C24+C25+C26</f>
        <v>1074067.48211</v>
      </c>
      <c r="D23" s="9">
        <f>(C23-B23)/B23*100</f>
        <v>8.0865935683900343</v>
      </c>
      <c r="E23" s="9">
        <f t="shared" si="1"/>
        <v>5.1332895007839481</v>
      </c>
      <c r="F23" s="7">
        <f>F24+F25+F26</f>
        <v>4559157.6505700005</v>
      </c>
      <c r="G23" s="7">
        <f>G24+G25+G26</f>
        <v>4586953.0636700001</v>
      </c>
      <c r="H23" s="9">
        <f t="shared" si="2"/>
        <v>0.60966115300979928</v>
      </c>
      <c r="I23" s="9">
        <f t="shared" si="3"/>
        <v>5.3184078836810009</v>
      </c>
      <c r="J23" s="7">
        <f>J24+J25+J26</f>
        <v>14000950.24236</v>
      </c>
      <c r="K23" s="7">
        <f>K24+K25+K26</f>
        <v>13913422.61888</v>
      </c>
      <c r="L23" s="9">
        <f t="shared" si="4"/>
        <v>-0.6251548785252018</v>
      </c>
      <c r="M23" s="9">
        <f t="shared" si="5"/>
        <v>5.2501066547665554</v>
      </c>
    </row>
    <row r="24" spans="1:13" ht="14.25" x14ac:dyDescent="0.2">
      <c r="A24" s="10" t="s">
        <v>30</v>
      </c>
      <c r="B24" s="11">
        <v>698226.25777999999</v>
      </c>
      <c r="C24" s="11">
        <v>771642.85179999995</v>
      </c>
      <c r="D24" s="12">
        <f t="shared" si="0"/>
        <v>10.514728313631018</v>
      </c>
      <c r="E24" s="12">
        <f t="shared" si="1"/>
        <v>3.6879118076626152</v>
      </c>
      <c r="F24" s="11">
        <v>3108619.1454400001</v>
      </c>
      <c r="G24" s="11">
        <v>3193862.47236</v>
      </c>
      <c r="H24" s="12">
        <f t="shared" si="2"/>
        <v>2.7421605198900747</v>
      </c>
      <c r="I24" s="12">
        <f t="shared" si="3"/>
        <v>3.7031692098461737</v>
      </c>
      <c r="J24" s="11">
        <v>9473179.3798300009</v>
      </c>
      <c r="K24" s="11">
        <v>9577583.4827200007</v>
      </c>
      <c r="L24" s="12">
        <f t="shared" si="4"/>
        <v>1.1021020367490741</v>
      </c>
      <c r="M24" s="12">
        <f t="shared" si="5"/>
        <v>3.6140162026687732</v>
      </c>
    </row>
    <row r="25" spans="1:13" ht="14.25" x14ac:dyDescent="0.2">
      <c r="A25" s="10" t="s">
        <v>31</v>
      </c>
      <c r="B25" s="11">
        <v>105392.92955</v>
      </c>
      <c r="C25" s="11">
        <v>102962.01730000001</v>
      </c>
      <c r="D25" s="12">
        <f t="shared" si="0"/>
        <v>-2.3065230849729179</v>
      </c>
      <c r="E25" s="12">
        <f t="shared" si="1"/>
        <v>0.49208625266945361</v>
      </c>
      <c r="F25" s="11">
        <v>514236.56618000002</v>
      </c>
      <c r="G25" s="11">
        <v>502460.27130999998</v>
      </c>
      <c r="H25" s="12">
        <f t="shared" si="2"/>
        <v>-2.290053964361209</v>
      </c>
      <c r="I25" s="12">
        <f t="shared" si="3"/>
        <v>0.58258469861767292</v>
      </c>
      <c r="J25" s="11">
        <v>1658313.79049</v>
      </c>
      <c r="K25" s="11">
        <v>1514439.4073999999</v>
      </c>
      <c r="L25" s="12">
        <f t="shared" si="4"/>
        <v>-8.6759444391696228</v>
      </c>
      <c r="M25" s="12">
        <f t="shared" si="5"/>
        <v>0.57146028183189712</v>
      </c>
    </row>
    <row r="26" spans="1:13" ht="14.25" x14ac:dyDescent="0.2">
      <c r="A26" s="10" t="s">
        <v>32</v>
      </c>
      <c r="B26" s="11">
        <v>190090.99137999999</v>
      </c>
      <c r="C26" s="11">
        <v>199462.61301</v>
      </c>
      <c r="D26" s="12">
        <f t="shared" si="0"/>
        <v>4.93007141578095</v>
      </c>
      <c r="E26" s="12">
        <f t="shared" si="1"/>
        <v>0.95329144045187897</v>
      </c>
      <c r="F26" s="11">
        <v>936301.93894999998</v>
      </c>
      <c r="G26" s="11">
        <v>890630.32</v>
      </c>
      <c r="H26" s="12">
        <f t="shared" si="2"/>
        <v>-4.877872943552557</v>
      </c>
      <c r="I26" s="12">
        <f t="shared" si="3"/>
        <v>1.0326539752171549</v>
      </c>
      <c r="J26" s="11">
        <v>2869457.07204</v>
      </c>
      <c r="K26" s="11">
        <v>2821399.7287599999</v>
      </c>
      <c r="L26" s="12">
        <f t="shared" si="4"/>
        <v>-1.6747887169413012</v>
      </c>
      <c r="M26" s="12">
        <f t="shared" si="5"/>
        <v>1.0646301702658849</v>
      </c>
    </row>
    <row r="27" spans="1:13" ht="15.75" x14ac:dyDescent="0.25">
      <c r="A27" s="8" t="s">
        <v>6</v>
      </c>
      <c r="B27" s="7">
        <f>B28</f>
        <v>2492002.59613</v>
      </c>
      <c r="C27" s="7">
        <f>C28</f>
        <v>2615002.3757199999</v>
      </c>
      <c r="D27" s="9">
        <f t="shared" si="0"/>
        <v>4.9357805558073915</v>
      </c>
      <c r="E27" s="9">
        <f t="shared" si="1"/>
        <v>12.497877892586445</v>
      </c>
      <c r="F27" s="7">
        <f>F28</f>
        <v>10558325.180439999</v>
      </c>
      <c r="G27" s="7">
        <f>G28</f>
        <v>10385725.484440001</v>
      </c>
      <c r="H27" s="9">
        <f t="shared" si="2"/>
        <v>-1.6347260862901916</v>
      </c>
      <c r="I27" s="9">
        <f t="shared" si="3"/>
        <v>12.041876933878783</v>
      </c>
      <c r="J27" s="7">
        <f>J28</f>
        <v>31222575.828990001</v>
      </c>
      <c r="K27" s="7">
        <f>K28</f>
        <v>30589404.697149999</v>
      </c>
      <c r="L27" s="9">
        <f t="shared" si="4"/>
        <v>-2.0279272770701566</v>
      </c>
      <c r="M27" s="9">
        <f t="shared" si="5"/>
        <v>11.542640625889526</v>
      </c>
    </row>
    <row r="28" spans="1:13" ht="14.25" x14ac:dyDescent="0.2">
      <c r="A28" s="10" t="s">
        <v>33</v>
      </c>
      <c r="B28" s="11">
        <v>2492002.59613</v>
      </c>
      <c r="C28" s="11">
        <v>2615002.3757199999</v>
      </c>
      <c r="D28" s="12">
        <f t="shared" si="0"/>
        <v>4.9357805558073915</v>
      </c>
      <c r="E28" s="12">
        <f t="shared" si="1"/>
        <v>12.497877892586445</v>
      </c>
      <c r="F28" s="11">
        <v>10558325.180439999</v>
      </c>
      <c r="G28" s="11">
        <v>10385725.484440001</v>
      </c>
      <c r="H28" s="12">
        <f t="shared" si="2"/>
        <v>-1.6347260862901916</v>
      </c>
      <c r="I28" s="12">
        <f t="shared" si="3"/>
        <v>12.041876933878783</v>
      </c>
      <c r="J28" s="11">
        <v>31222575.828990001</v>
      </c>
      <c r="K28" s="11">
        <v>30589404.697149999</v>
      </c>
      <c r="L28" s="12">
        <f t="shared" si="4"/>
        <v>-2.0279272770701566</v>
      </c>
      <c r="M28" s="12">
        <f t="shared" si="5"/>
        <v>11.542640625889526</v>
      </c>
    </row>
    <row r="29" spans="1:13" ht="15.75" x14ac:dyDescent="0.25">
      <c r="A29" s="8" t="s">
        <v>7</v>
      </c>
      <c r="B29" s="7">
        <f>B30+B31+B32+B33+B34+B35+B36+B37+B38+B39+B40</f>
        <v>9732602.7629899997</v>
      </c>
      <c r="C29" s="7">
        <f>C30+C31+C32+C33+C34+C35+C36+C37+C38+C39+C40</f>
        <v>11172831.166260002</v>
      </c>
      <c r="D29" s="9">
        <f t="shared" si="0"/>
        <v>14.797977872339906</v>
      </c>
      <c r="E29" s="9">
        <f t="shared" si="1"/>
        <v>53.398299338812237</v>
      </c>
      <c r="F29" s="7">
        <f>F30+F31+F32+F33+F34+F35+F36+F37+F38+F39+F40</f>
        <v>42835223.858560003</v>
      </c>
      <c r="G29" s="7">
        <f>G30+G31+G32+G33+G34+G35+G36+G37+G38+G39+G40</f>
        <v>45979579.34042</v>
      </c>
      <c r="H29" s="9">
        <f t="shared" si="2"/>
        <v>7.3405837500523363</v>
      </c>
      <c r="I29" s="9">
        <f t="shared" si="3"/>
        <v>53.311676369492211</v>
      </c>
      <c r="J29" s="7">
        <f>J30+J31+J32+J33+J34+J35+J36+J37+J38+J39+J40</f>
        <v>135347045.04447001</v>
      </c>
      <c r="K29" s="7">
        <f>K30+K31+K32+K33+K34+K35+K36+K37+K38+K39+K40</f>
        <v>142239186.01684999</v>
      </c>
      <c r="L29" s="9">
        <f t="shared" si="4"/>
        <v>5.0921990724773343</v>
      </c>
      <c r="M29" s="9">
        <f t="shared" si="5"/>
        <v>53.672695607068064</v>
      </c>
    </row>
    <row r="30" spans="1:13" ht="14.25" x14ac:dyDescent="0.2">
      <c r="A30" s="10" t="s">
        <v>34</v>
      </c>
      <c r="B30" s="11">
        <v>1225789.53461</v>
      </c>
      <c r="C30" s="11">
        <v>1227667.6752299999</v>
      </c>
      <c r="D30" s="12">
        <f t="shared" si="0"/>
        <v>0.1532188493188201</v>
      </c>
      <c r="E30" s="12">
        <f t="shared" si="1"/>
        <v>5.8673907297982826</v>
      </c>
      <c r="F30" s="11">
        <v>5753696.6769000003</v>
      </c>
      <c r="G30" s="11">
        <v>5410610.0395600004</v>
      </c>
      <c r="H30" s="12">
        <f t="shared" si="2"/>
        <v>-5.9628905833258052</v>
      </c>
      <c r="I30" s="12">
        <f t="shared" si="3"/>
        <v>6.2734086637668955</v>
      </c>
      <c r="J30" s="11">
        <v>18310400.469110001</v>
      </c>
      <c r="K30" s="11">
        <v>17569420.22498</v>
      </c>
      <c r="L30" s="12">
        <f t="shared" si="4"/>
        <v>-4.0467724634425579</v>
      </c>
      <c r="M30" s="12">
        <f t="shared" si="5"/>
        <v>6.6296649336583453</v>
      </c>
    </row>
    <row r="31" spans="1:13" ht="14.25" x14ac:dyDescent="0.2">
      <c r="A31" s="10" t="s">
        <v>35</v>
      </c>
      <c r="B31" s="11">
        <v>2739694.4608800001</v>
      </c>
      <c r="C31" s="11">
        <v>3145721.53131</v>
      </c>
      <c r="D31" s="12">
        <f t="shared" si="0"/>
        <v>14.820158825286759</v>
      </c>
      <c r="E31" s="12">
        <f t="shared" si="1"/>
        <v>15.0343433518173</v>
      </c>
      <c r="F31" s="11">
        <v>11864880.48804</v>
      </c>
      <c r="G31" s="11">
        <v>12635489.1796</v>
      </c>
      <c r="H31" s="12">
        <f t="shared" si="2"/>
        <v>6.4948710805539651</v>
      </c>
      <c r="I31" s="12">
        <f t="shared" si="3"/>
        <v>14.650397406330482</v>
      </c>
      <c r="J31" s="11">
        <v>35557819.653010003</v>
      </c>
      <c r="K31" s="11">
        <v>37970141.142279997</v>
      </c>
      <c r="L31" s="12">
        <f t="shared" si="4"/>
        <v>6.7842221846293347</v>
      </c>
      <c r="M31" s="12">
        <f t="shared" si="5"/>
        <v>14.327696078389989</v>
      </c>
    </row>
    <row r="32" spans="1:13" ht="14.25" x14ac:dyDescent="0.2">
      <c r="A32" s="10" t="s">
        <v>36</v>
      </c>
      <c r="B32" s="11">
        <v>80867.331659999996</v>
      </c>
      <c r="C32" s="11">
        <v>129811.37747000001</v>
      </c>
      <c r="D32" s="12">
        <f t="shared" si="0"/>
        <v>60.523878809036511</v>
      </c>
      <c r="E32" s="12">
        <f t="shared" si="1"/>
        <v>0.62040736932096063</v>
      </c>
      <c r="F32" s="11">
        <v>532704.28616999998</v>
      </c>
      <c r="G32" s="11">
        <v>457391.95457</v>
      </c>
      <c r="H32" s="12">
        <f t="shared" si="2"/>
        <v>-14.137737118932403</v>
      </c>
      <c r="I32" s="12">
        <f t="shared" si="3"/>
        <v>0.53032959861399598</v>
      </c>
      <c r="J32" s="11">
        <v>2186528.4545200001</v>
      </c>
      <c r="K32" s="11">
        <v>1836878.9402300001</v>
      </c>
      <c r="L32" s="12">
        <f t="shared" si="4"/>
        <v>-15.991079995652619</v>
      </c>
      <c r="M32" s="12">
        <f t="shared" si="5"/>
        <v>0.69312998047049657</v>
      </c>
    </row>
    <row r="33" spans="1:13" ht="14.25" x14ac:dyDescent="0.2">
      <c r="A33" s="10" t="s">
        <v>37</v>
      </c>
      <c r="B33" s="11">
        <v>1195153.47976</v>
      </c>
      <c r="C33" s="11">
        <v>1382382.04109</v>
      </c>
      <c r="D33" s="12">
        <f t="shared" si="0"/>
        <v>15.665650019075164</v>
      </c>
      <c r="E33" s="12">
        <f t="shared" si="1"/>
        <v>6.6068169233270124</v>
      </c>
      <c r="F33" s="11">
        <v>5148938.9090999998</v>
      </c>
      <c r="G33" s="11">
        <v>5380310.3134000003</v>
      </c>
      <c r="H33" s="12">
        <f t="shared" si="2"/>
        <v>4.493574470092959</v>
      </c>
      <c r="I33" s="12">
        <f t="shared" si="3"/>
        <v>6.2382772158872459</v>
      </c>
      <c r="J33" s="11">
        <v>16146173.06827</v>
      </c>
      <c r="K33" s="11">
        <v>16900316.6076</v>
      </c>
      <c r="L33" s="12">
        <f t="shared" si="4"/>
        <v>4.6707262218811563</v>
      </c>
      <c r="M33" s="12">
        <f t="shared" si="5"/>
        <v>6.3771846165889654</v>
      </c>
    </row>
    <row r="34" spans="1:13" ht="14.25" x14ac:dyDescent="0.2">
      <c r="A34" s="10" t="s">
        <v>38</v>
      </c>
      <c r="B34" s="11">
        <v>844593.78943</v>
      </c>
      <c r="C34" s="11">
        <v>857594.73039000004</v>
      </c>
      <c r="D34" s="12">
        <f t="shared" si="0"/>
        <v>1.5393128771138751</v>
      </c>
      <c r="E34" s="12">
        <f t="shared" si="1"/>
        <v>4.0987015236606616</v>
      </c>
      <c r="F34" s="11">
        <v>3604410.3644500002</v>
      </c>
      <c r="G34" s="11">
        <v>3372629.3417099998</v>
      </c>
      <c r="H34" s="12">
        <f t="shared" si="2"/>
        <v>-6.4304837491878653</v>
      </c>
      <c r="I34" s="12">
        <f t="shared" si="3"/>
        <v>3.9104429957547904</v>
      </c>
      <c r="J34" s="11">
        <v>11309064.943460001</v>
      </c>
      <c r="K34" s="11">
        <v>10952041.0295</v>
      </c>
      <c r="L34" s="12">
        <f t="shared" si="4"/>
        <v>-3.1569711178152389</v>
      </c>
      <c r="M34" s="12">
        <f t="shared" si="5"/>
        <v>4.1326555706163743</v>
      </c>
    </row>
    <row r="35" spans="1:13" ht="14.25" x14ac:dyDescent="0.2">
      <c r="A35" s="10" t="s">
        <v>39</v>
      </c>
      <c r="B35" s="11">
        <v>916510.44640000002</v>
      </c>
      <c r="C35" s="11">
        <v>1081933.4750300001</v>
      </c>
      <c r="D35" s="12">
        <f t="shared" si="0"/>
        <v>18.049224564735965</v>
      </c>
      <c r="E35" s="12">
        <f t="shared" si="1"/>
        <v>5.1708834318376597</v>
      </c>
      <c r="F35" s="11">
        <v>3916567.8387799999</v>
      </c>
      <c r="G35" s="11">
        <v>4248680.5699100001</v>
      </c>
      <c r="H35" s="12">
        <f t="shared" si="2"/>
        <v>8.4796879513123002</v>
      </c>
      <c r="I35" s="12">
        <f t="shared" si="3"/>
        <v>4.9261930359000683</v>
      </c>
      <c r="J35" s="11">
        <v>12109727.19709</v>
      </c>
      <c r="K35" s="11">
        <v>12761333.2744</v>
      </c>
      <c r="L35" s="12">
        <f t="shared" si="4"/>
        <v>5.3808485253621763</v>
      </c>
      <c r="M35" s="12">
        <f t="shared" si="5"/>
        <v>4.8153759562156191</v>
      </c>
    </row>
    <row r="36" spans="1:13" ht="14.25" x14ac:dyDescent="0.2">
      <c r="A36" s="10" t="s">
        <v>40</v>
      </c>
      <c r="B36" s="11">
        <v>1192172.0872</v>
      </c>
      <c r="C36" s="11">
        <v>1306238.2433</v>
      </c>
      <c r="D36" s="12">
        <f t="shared" si="0"/>
        <v>9.5679270907861955</v>
      </c>
      <c r="E36" s="12">
        <f t="shared" si="1"/>
        <v>6.2429029567879972</v>
      </c>
      <c r="F36" s="11">
        <v>5148827.0736300005</v>
      </c>
      <c r="G36" s="11">
        <v>5331553.7006400004</v>
      </c>
      <c r="H36" s="12">
        <f t="shared" si="2"/>
        <v>3.5488981159581829</v>
      </c>
      <c r="I36" s="12">
        <f t="shared" si="3"/>
        <v>6.1817456686738774</v>
      </c>
      <c r="J36" s="11">
        <v>15394151.59722</v>
      </c>
      <c r="K36" s="11">
        <v>16322954.110750001</v>
      </c>
      <c r="L36" s="12">
        <f t="shared" si="4"/>
        <v>6.0334764645148207</v>
      </c>
      <c r="M36" s="12">
        <f t="shared" si="5"/>
        <v>6.1593219978820795</v>
      </c>
    </row>
    <row r="37" spans="1:13" ht="14.25" x14ac:dyDescent="0.2">
      <c r="A37" s="13" t="s">
        <v>41</v>
      </c>
      <c r="B37" s="11">
        <v>334453.95280999999</v>
      </c>
      <c r="C37" s="11">
        <v>389375.36231</v>
      </c>
      <c r="D37" s="12">
        <f t="shared" si="0"/>
        <v>16.421217043052955</v>
      </c>
      <c r="E37" s="12">
        <f t="shared" si="1"/>
        <v>1.8609412280905135</v>
      </c>
      <c r="F37" s="11">
        <v>1390074.2265300001</v>
      </c>
      <c r="G37" s="11">
        <v>1403422.24339</v>
      </c>
      <c r="H37" s="12">
        <f t="shared" si="2"/>
        <v>0.96023770567418587</v>
      </c>
      <c r="I37" s="12">
        <f t="shared" si="3"/>
        <v>1.627217854591859</v>
      </c>
      <c r="J37" s="11">
        <v>4462565.31171</v>
      </c>
      <c r="K37" s="11">
        <v>4324511.1327900002</v>
      </c>
      <c r="L37" s="12">
        <f t="shared" si="4"/>
        <v>-3.0936057912192032</v>
      </c>
      <c r="M37" s="12">
        <f t="shared" si="5"/>
        <v>1.6318159304716404</v>
      </c>
    </row>
    <row r="38" spans="1:13" ht="14.25" x14ac:dyDescent="0.2">
      <c r="A38" s="10" t="s">
        <v>42</v>
      </c>
      <c r="B38" s="11">
        <v>341928.67125999997</v>
      </c>
      <c r="C38" s="11">
        <v>502870.91006999998</v>
      </c>
      <c r="D38" s="12">
        <f t="shared" si="0"/>
        <v>47.068951023302965</v>
      </c>
      <c r="E38" s="12">
        <f t="shared" si="1"/>
        <v>2.4033703709574081</v>
      </c>
      <c r="F38" s="11">
        <v>1835224.8931</v>
      </c>
      <c r="G38" s="11">
        <v>3072113.36106</v>
      </c>
      <c r="H38" s="12">
        <f t="shared" si="2"/>
        <v>67.397106077320572</v>
      </c>
      <c r="I38" s="12">
        <f t="shared" si="3"/>
        <v>3.5620054734003932</v>
      </c>
      <c r="J38" s="11">
        <v>7334435.4433599999</v>
      </c>
      <c r="K38" s="11">
        <v>8701020.1870600004</v>
      </c>
      <c r="L38" s="12">
        <f t="shared" si="4"/>
        <v>18.632446276927762</v>
      </c>
      <c r="M38" s="12">
        <f t="shared" si="5"/>
        <v>3.2832528155476299</v>
      </c>
    </row>
    <row r="39" spans="1:13" ht="14.25" x14ac:dyDescent="0.2">
      <c r="A39" s="10" t="s">
        <v>43</v>
      </c>
      <c r="B39" s="11">
        <v>349697.69761999999</v>
      </c>
      <c r="C39" s="11">
        <v>538832.06640000001</v>
      </c>
      <c r="D39" s="12">
        <f>(C39-B39)/B39*100</f>
        <v>54.085105526065959</v>
      </c>
      <c r="E39" s="12">
        <f t="shared" si="1"/>
        <v>2.5752394846765903</v>
      </c>
      <c r="F39" s="11">
        <v>1337639.8716</v>
      </c>
      <c r="G39" s="11">
        <v>2238255.34693</v>
      </c>
      <c r="H39" s="12">
        <f t="shared" si="2"/>
        <v>67.328695447208901</v>
      </c>
      <c r="I39" s="12">
        <f t="shared" si="3"/>
        <v>2.595176954629522</v>
      </c>
      <c r="J39" s="11">
        <v>5392867.9218899999</v>
      </c>
      <c r="K39" s="11">
        <v>7634984.35769</v>
      </c>
      <c r="L39" s="12">
        <f t="shared" si="4"/>
        <v>41.575585908549776</v>
      </c>
      <c r="M39" s="12">
        <f t="shared" si="5"/>
        <v>2.8809936478860108</v>
      </c>
    </row>
    <row r="40" spans="1:13" ht="14.25" x14ac:dyDescent="0.2">
      <c r="A40" s="10" t="s">
        <v>44</v>
      </c>
      <c r="B40" s="11">
        <v>511741.31135999999</v>
      </c>
      <c r="C40" s="11">
        <v>610403.75366000005</v>
      </c>
      <c r="D40" s="12">
        <f>(C40-B40)/B40*100</f>
        <v>19.279749379192285</v>
      </c>
      <c r="E40" s="12">
        <f t="shared" si="1"/>
        <v>2.9173019685378452</v>
      </c>
      <c r="F40" s="11">
        <v>2302259.2302600001</v>
      </c>
      <c r="G40" s="11">
        <v>2429123.2896500002</v>
      </c>
      <c r="H40" s="12">
        <f t="shared" si="2"/>
        <v>5.5104159306887865</v>
      </c>
      <c r="I40" s="12">
        <f t="shared" si="3"/>
        <v>2.8164815019430791</v>
      </c>
      <c r="J40" s="11">
        <v>7143310.9848300004</v>
      </c>
      <c r="K40" s="11">
        <v>7265585.0095699998</v>
      </c>
      <c r="L40" s="12">
        <f t="shared" si="4"/>
        <v>1.7117275868244908</v>
      </c>
      <c r="M40" s="12">
        <f t="shared" si="5"/>
        <v>2.7416040793409162</v>
      </c>
    </row>
    <row r="41" spans="1:13" ht="15.75" x14ac:dyDescent="0.25">
      <c r="A41" s="8" t="s">
        <v>8</v>
      </c>
      <c r="B41" s="7">
        <f>B42</f>
        <v>465815.15151</v>
      </c>
      <c r="C41" s="7">
        <f>C42</f>
        <v>474685.65574999998</v>
      </c>
      <c r="D41" s="9">
        <f t="shared" si="0"/>
        <v>1.9042970610219729</v>
      </c>
      <c r="E41" s="9">
        <f t="shared" si="1"/>
        <v>2.2686646169078095</v>
      </c>
      <c r="F41" s="7">
        <f>F42</f>
        <v>1862596.6974200001</v>
      </c>
      <c r="G41" s="7">
        <f>G42</f>
        <v>1843912.1887099999</v>
      </c>
      <c r="H41" s="9">
        <f t="shared" si="2"/>
        <v>-1.003143017266233</v>
      </c>
      <c r="I41" s="9">
        <f t="shared" si="3"/>
        <v>2.1379501785013852</v>
      </c>
      <c r="J41" s="7">
        <f>J42</f>
        <v>5822625.28455</v>
      </c>
      <c r="K41" s="7">
        <f>K42</f>
        <v>5989583.7912799995</v>
      </c>
      <c r="L41" s="9">
        <f t="shared" si="4"/>
        <v>2.867409434246341</v>
      </c>
      <c r="M41" s="9">
        <f t="shared" si="5"/>
        <v>2.2601163339356933</v>
      </c>
    </row>
    <row r="42" spans="1:13" ht="14.25" x14ac:dyDescent="0.2">
      <c r="A42" s="10" t="s">
        <v>45</v>
      </c>
      <c r="B42" s="11">
        <v>465815.15151</v>
      </c>
      <c r="C42" s="11">
        <v>474685.65574999998</v>
      </c>
      <c r="D42" s="12">
        <f t="shared" si="0"/>
        <v>1.9042970610219729</v>
      </c>
      <c r="E42" s="12">
        <f t="shared" si="1"/>
        <v>2.2686646169078095</v>
      </c>
      <c r="F42" s="11">
        <v>1862596.6974200001</v>
      </c>
      <c r="G42" s="11">
        <v>1843912.1887099999</v>
      </c>
      <c r="H42" s="12">
        <f t="shared" si="2"/>
        <v>-1.003143017266233</v>
      </c>
      <c r="I42" s="12">
        <f t="shared" si="3"/>
        <v>2.1379501785013852</v>
      </c>
      <c r="J42" s="11">
        <v>5822625.28455</v>
      </c>
      <c r="K42" s="11">
        <v>5989583.7912799995</v>
      </c>
      <c r="L42" s="12">
        <f t="shared" si="4"/>
        <v>2.867409434246341</v>
      </c>
      <c r="M42" s="12">
        <f t="shared" si="5"/>
        <v>2.2601163339356933</v>
      </c>
    </row>
    <row r="43" spans="1:13" ht="15.75" x14ac:dyDescent="0.25">
      <c r="A43" s="8" t="s">
        <v>9</v>
      </c>
      <c r="B43" s="7">
        <f>B8+B22+B41</f>
        <v>16266670.529749999</v>
      </c>
      <c r="C43" s="7">
        <f>C8+C22+C41</f>
        <v>18125587.981050003</v>
      </c>
      <c r="D43" s="9">
        <f t="shared" si="0"/>
        <v>11.427768503088839</v>
      </c>
      <c r="E43" s="9">
        <f t="shared" si="1"/>
        <v>86.627602109204034</v>
      </c>
      <c r="F43" s="14">
        <f>F8+F22+F41</f>
        <v>71666555.439319998</v>
      </c>
      <c r="G43" s="14">
        <f>G8+G22+G41</f>
        <v>74687406.628220007</v>
      </c>
      <c r="H43" s="15">
        <f t="shared" si="2"/>
        <v>4.2151477357632468</v>
      </c>
      <c r="I43" s="15">
        <f t="shared" si="3"/>
        <v>86.59737449011557</v>
      </c>
      <c r="J43" s="14">
        <f>J8+J22+J41</f>
        <v>222185907.93412003</v>
      </c>
      <c r="K43" s="14">
        <f>K8+K22+K41</f>
        <v>228969637.68406001</v>
      </c>
      <c r="L43" s="15">
        <f t="shared" si="4"/>
        <v>3.0531773202967538</v>
      </c>
      <c r="M43" s="15">
        <f t="shared" si="5"/>
        <v>86.399662503843217</v>
      </c>
    </row>
    <row r="44" spans="1:13" ht="30" x14ac:dyDescent="0.2">
      <c r="A44" s="18" t="s">
        <v>46</v>
      </c>
      <c r="B44" s="19">
        <f>B45-B43</f>
        <v>3025829.6982500013</v>
      </c>
      <c r="C44" s="19">
        <f>C45-C43</f>
        <v>2797983.1899499968</v>
      </c>
      <c r="D44" s="20">
        <f t="shared" si="0"/>
        <v>-7.5300506314608624</v>
      </c>
      <c r="E44" s="20">
        <f t="shared" si="1"/>
        <v>13.372397890795964</v>
      </c>
      <c r="F44" s="19">
        <f>F45-F43</f>
        <v>11368257.019680008</v>
      </c>
      <c r="G44" s="19">
        <f>G45-G43</f>
        <v>11559326.679779992</v>
      </c>
      <c r="H44" s="21">
        <f t="shared" si="2"/>
        <v>1.6807295944243299</v>
      </c>
      <c r="I44" s="20">
        <f t="shared" si="3"/>
        <v>13.402625509884421</v>
      </c>
      <c r="J44" s="19">
        <f>J45-J43</f>
        <v>35765932.847879976</v>
      </c>
      <c r="K44" s="19">
        <f>K45-K43</f>
        <v>36042552.234939992</v>
      </c>
      <c r="L44" s="21">
        <f t="shared" si="4"/>
        <v>0.7734158318658616</v>
      </c>
      <c r="M44" s="20">
        <f t="shared" si="5"/>
        <v>13.600337496156786</v>
      </c>
    </row>
    <row r="45" spans="1:13" ht="20.25" x14ac:dyDescent="0.2">
      <c r="A45" s="22" t="s">
        <v>47</v>
      </c>
      <c r="B45" s="23">
        <v>19292500.228</v>
      </c>
      <c r="C45" s="23">
        <v>20923571.171</v>
      </c>
      <c r="D45" s="24">
        <f t="shared" si="0"/>
        <v>8.4544300827984937</v>
      </c>
      <c r="E45" s="25">
        <f t="shared" ref="E45" si="6">C45/C$45*100</f>
        <v>100</v>
      </c>
      <c r="F45" s="23">
        <v>83034812.459000006</v>
      </c>
      <c r="G45" s="23">
        <v>86246733.307999998</v>
      </c>
      <c r="H45" s="24">
        <f t="shared" si="2"/>
        <v>3.8681617431073718</v>
      </c>
      <c r="I45" s="25">
        <f t="shared" si="3"/>
        <v>100</v>
      </c>
      <c r="J45" s="23">
        <v>257951840.78200001</v>
      </c>
      <c r="K45" s="23">
        <v>265012189.919</v>
      </c>
      <c r="L45" s="24">
        <f t="shared" si="4"/>
        <v>2.7370803463142681</v>
      </c>
      <c r="M45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2025-05-02T12:45:59Z</dcterms:modified>
</cp:coreProperties>
</file>