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İHRACAT RAKAMLARI\2025\6_HAZİRAN\"/>
    </mc:Choice>
  </mc:AlternateContent>
  <xr:revisionPtr revIDLastSave="0" documentId="13_ncr:1_{B79A0D5E-E0AD-4707-90E9-2AF5E78C8D73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2" i="1"/>
  <c r="K29" i="1"/>
  <c r="M29" i="1" s="1"/>
  <c r="J29" i="1"/>
  <c r="G29" i="1"/>
  <c r="F29" i="1"/>
  <c r="C29" i="1"/>
  <c r="E29" i="1" s="1"/>
  <c r="B29" i="1"/>
  <c r="M45" i="1"/>
  <c r="L45" i="1"/>
  <c r="I45" i="1"/>
  <c r="H45" i="1"/>
  <c r="E45" i="1"/>
  <c r="D45" i="1"/>
  <c r="K41" i="1" l="1"/>
  <c r="J41" i="1"/>
  <c r="G41" i="1"/>
  <c r="F41" i="1"/>
  <c r="C41" i="1"/>
  <c r="B41" i="1"/>
  <c r="K27" i="1"/>
  <c r="M27" i="1" s="1"/>
  <c r="J27" i="1"/>
  <c r="G27" i="1"/>
  <c r="F27" i="1"/>
  <c r="C27" i="1"/>
  <c r="E27" i="1" s="1"/>
  <c r="B27" i="1"/>
  <c r="K23" i="1"/>
  <c r="M23" i="1" s="1"/>
  <c r="J23" i="1"/>
  <c r="G23" i="1"/>
  <c r="I23" i="1" s="1"/>
  <c r="F23" i="1"/>
  <c r="C23" i="1"/>
  <c r="B23" i="1"/>
  <c r="K20" i="1"/>
  <c r="J20" i="1"/>
  <c r="G20" i="1"/>
  <c r="F20" i="1"/>
  <c r="C20" i="1"/>
  <c r="B20" i="1"/>
  <c r="K18" i="1"/>
  <c r="M18" i="1" s="1"/>
  <c r="J18" i="1"/>
  <c r="G18" i="1"/>
  <c r="I18" i="1" s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9" i="1" l="1"/>
  <c r="E23" i="1"/>
  <c r="E41" i="1"/>
  <c r="E20" i="1"/>
  <c r="I9" i="1"/>
  <c r="I41" i="1"/>
  <c r="L18" i="1"/>
  <c r="I20" i="1"/>
  <c r="I27" i="1"/>
  <c r="M9" i="1"/>
  <c r="M41" i="1"/>
  <c r="M20" i="1"/>
  <c r="E18" i="1"/>
  <c r="H41" i="1"/>
  <c r="H18" i="1"/>
  <c r="L41" i="1"/>
  <c r="J22" i="1"/>
  <c r="L29" i="1"/>
  <c r="G22" i="1"/>
  <c r="K22" i="1"/>
  <c r="L23" i="1"/>
  <c r="H23" i="1"/>
  <c r="H20" i="1"/>
  <c r="F8" i="1"/>
  <c r="L9" i="1"/>
  <c r="D9" i="1"/>
  <c r="H9" i="1"/>
  <c r="D20" i="1"/>
  <c r="D18" i="1"/>
  <c r="H27" i="1"/>
  <c r="J8" i="1"/>
  <c r="B8" i="1"/>
  <c r="K8" i="1"/>
  <c r="M8" i="1" s="1"/>
  <c r="D41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I22" i="1" l="1"/>
  <c r="M22" i="1"/>
  <c r="J43" i="1"/>
  <c r="L22" i="1"/>
  <c r="K43" i="1"/>
  <c r="M43" i="1" s="1"/>
  <c r="L8" i="1"/>
  <c r="D8" i="1"/>
  <c r="G43" i="1"/>
  <c r="I43" i="1" s="1"/>
  <c r="H8" i="1"/>
  <c r="F43" i="1"/>
  <c r="F44" i="1" s="1"/>
  <c r="H22" i="1"/>
  <c r="D22" i="1"/>
  <c r="B43" i="1"/>
  <c r="B44" i="1" s="1"/>
  <c r="C43" i="1"/>
  <c r="C44" i="1" l="1"/>
  <c r="E44" i="1" s="1"/>
  <c r="E43" i="1"/>
  <c r="G44" i="1"/>
  <c r="I44" i="1" s="1"/>
  <c r="K44" i="1"/>
  <c r="M44" i="1" s="1"/>
  <c r="D44" i="1"/>
  <c r="J44" i="1"/>
  <c r="L43" i="1"/>
  <c r="H43" i="1"/>
  <c r="D43" i="1"/>
  <c r="H44" i="1" l="1"/>
  <c r="L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<sst xmlns="http://schemas.openxmlformats.org/spreadsheetml/2006/main" count="52" uniqueCount="48">
  <si>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</si>
  <si>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</si>
  <si>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</si>
  <si>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</si>
  <si>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</si>
  <si>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</si>
  <si>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</si>
  <si>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</si>
  <si>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</si>
  <si>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</si>
  <si>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</si>
  <si>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</si>
  <si>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('25/'24)</t>
  </si>
  <si>
    <t xml:space="preserve"> Pay(25)  (%)</t>
  </si>
  <si>
    <t>1 - 30 HAZIRAN İHRACAT RAKAMLARI</t>
  </si>
  <si>
    <t xml:space="preserve">SEKTÖREL BAZDA İHRACAT RAKAMLARI -1.000 $ </t>
  </si>
  <si>
    <t>1 - 30 HAZIRAN</t>
  </si>
  <si>
    <t>1 OCAK  -  30 HAZIRAN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</si>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</sst>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3449002</xdr:colOff>
      <xdr:row>3</xdr:row>
      <xdr:rowOff>130492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C20" sqref="C20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2024</v>
      </c>
      <c r="C7" s="5">
        <v>2025</v>
      </c>
      <c r="D7" s="6" t="s">
        <v>12</v>
      </c>
      <c r="E7" s="6" t="s">
        <v>13</v>
      </c>
      <c r="F7" s="4">
        <v>2024</v>
      </c>
      <c r="G7" s="5">
        <v>2025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2433807.5137999998</v>
      </c>
      <c r="C8" s="7">
        <f>C9+C18+C20</f>
        <v>2558392.7785100001</v>
      </c>
      <c r="D8" s="9">
        <f t="shared" ref="D8:D45" si="0">(C8-B8)/B8*100</f>
        <v>5.1189448632887302</v>
      </c>
      <c r="E8" s="9">
        <f t="shared" ref="E8:E43" si="1">C8/C$45*100</f>
        <v>12.457735284570356</v>
      </c>
      <c r="F8" s="7">
        <f>F9+F18+F20</f>
        <v>17430575.684949998</v>
      </c>
      <c r="G8" s="7">
        <f>G9+G18+G20</f>
        <v>17535506.062990002</v>
      </c>
      <c r="H8" s="9">
        <f t="shared" ref="H8:H45" si="2">(G8-F8)/F8*100</f>
        <v>0.60199031825784199</v>
      </c>
      <c r="I8" s="9">
        <f t="shared" ref="I8:I44" si="3">G8/G$45*100</f>
        <v>13.341058949936111</v>
      </c>
      <c r="J8" s="7">
        <f>J9+J18+J20</f>
        <v>35920708.533610001</v>
      </c>
      <c r="K8" s="7">
        <f>K9+K18+K20</f>
        <v>36296537.752640001</v>
      </c>
      <c r="L8" s="9">
        <f t="shared" ref="L8:L45" si="4">(K8-J8)/J8*100</f>
        <v>1.0462745150985744</v>
      </c>
      <c r="M8" s="9">
        <f t="shared" ref="M8:M44" si="5">K8/K$45*100</f>
        <v>13.594540142161515</v>
      </c>
    </row>
    <row r="9" spans="1:13" ht="15.75" x14ac:dyDescent="0.25">
      <c r="A9" s="8" t="s">
        <v>2</v>
      </c>
      <c r="B9" s="7">
        <f>B10+B11+B12+B13+B14+B15+B16+B17</f>
        <v>1631535.10616</v>
      </c>
      <c r="C9" s="7">
        <f>C10+C11+C12+C13+C14+C15+C16+C17</f>
        <v>1654675.8143500001</v>
      </c>
      <c r="D9" s="9">
        <f t="shared" si="0"/>
        <v>1.4183395810871879</v>
      </c>
      <c r="E9" s="9">
        <f t="shared" si="1"/>
        <v>8.0572121099241176</v>
      </c>
      <c r="F9" s="7">
        <f>F10+F11+F12+F13+F14+F15+F16+F17</f>
        <v>11791370.378389999</v>
      </c>
      <c r="G9" s="7">
        <f>G10+G11+G12+G13+G14+G15+G16+G17</f>
        <v>11913757.805200001</v>
      </c>
      <c r="H9" s="9">
        <f t="shared" si="2"/>
        <v>1.0379406539065292</v>
      </c>
      <c r="I9" s="9">
        <f t="shared" si="3"/>
        <v>9.064018148292508</v>
      </c>
      <c r="J9" s="7">
        <f>J10+J11+J12+J13+J14+J15+J16+J17</f>
        <v>24489111.922900002</v>
      </c>
      <c r="K9" s="7">
        <f>K10+K11+K12+K13+K14+K15+K16+K17</f>
        <v>24559234.492590003</v>
      </c>
      <c r="L9" s="9">
        <f t="shared" si="4"/>
        <v>0.2863418237083068</v>
      </c>
      <c r="M9" s="9">
        <f t="shared" si="5"/>
        <v>9.1984392959350103</v>
      </c>
    </row>
    <row r="10" spans="1:13" ht="14.25" x14ac:dyDescent="0.2">
      <c r="A10" s="10" t="s">
        <v>20</v>
      </c>
      <c r="B10" s="11">
        <v>809192.70310000004</v>
      </c>
      <c r="C10" s="11">
        <v>871188.53159000003</v>
      </c>
      <c r="D10" s="12">
        <f t="shared" si="0"/>
        <v>7.6614418608194663</v>
      </c>
      <c r="E10" s="12">
        <f t="shared" si="1"/>
        <v>4.2421305284572268</v>
      </c>
      <c r="F10" s="11">
        <v>5827945.6871300004</v>
      </c>
      <c r="G10" s="11">
        <v>6094105.2029499998</v>
      </c>
      <c r="H10" s="12">
        <f t="shared" si="2"/>
        <v>4.5669525782947185</v>
      </c>
      <c r="I10" s="12">
        <f t="shared" si="3"/>
        <v>4.6364112029399527</v>
      </c>
      <c r="J10" s="11">
        <v>12667276.38902</v>
      </c>
      <c r="K10" s="11">
        <v>12161584.646439999</v>
      </c>
      <c r="L10" s="12">
        <f t="shared" si="4"/>
        <v>-3.9921110667351831</v>
      </c>
      <c r="M10" s="12">
        <f t="shared" si="5"/>
        <v>4.55501160455169</v>
      </c>
    </row>
    <row r="11" spans="1:13" ht="14.25" x14ac:dyDescent="0.2">
      <c r="A11" s="10" t="s">
        <v>21</v>
      </c>
      <c r="B11" s="11">
        <v>259744.38430000001</v>
      </c>
      <c r="C11" s="11">
        <v>202880.77058000001</v>
      </c>
      <c r="D11" s="12">
        <f t="shared" si="0"/>
        <v>-21.892143644700923</v>
      </c>
      <c r="E11" s="12">
        <f t="shared" si="1"/>
        <v>0.98789949512258246</v>
      </c>
      <c r="F11" s="11">
        <v>1716637.8515399999</v>
      </c>
      <c r="G11" s="11">
        <v>1692578.50126</v>
      </c>
      <c r="H11" s="12">
        <f t="shared" si="2"/>
        <v>-1.4015390758403816</v>
      </c>
      <c r="I11" s="12">
        <f t="shared" si="3"/>
        <v>1.2877181577532351</v>
      </c>
      <c r="J11" s="11">
        <v>3509138.8043300002</v>
      </c>
      <c r="K11" s="11">
        <v>3376705.80351</v>
      </c>
      <c r="L11" s="12">
        <f t="shared" si="4"/>
        <v>-3.7739459224750047</v>
      </c>
      <c r="M11" s="12">
        <f t="shared" si="5"/>
        <v>1.2647146377135543</v>
      </c>
    </row>
    <row r="12" spans="1:13" ht="14.25" x14ac:dyDescent="0.2">
      <c r="A12" s="10" t="s">
        <v>22</v>
      </c>
      <c r="B12" s="11">
        <v>164240.44820000001</v>
      </c>
      <c r="C12" s="11">
        <v>187156.87186000001</v>
      </c>
      <c r="D12" s="12">
        <f t="shared" si="0"/>
        <v>13.952971945189807</v>
      </c>
      <c r="E12" s="12">
        <f t="shared" si="1"/>
        <v>0.91133417272934258</v>
      </c>
      <c r="F12" s="11">
        <v>1286317.3615999999</v>
      </c>
      <c r="G12" s="11">
        <v>1238804.2638600001</v>
      </c>
      <c r="H12" s="12">
        <f t="shared" si="2"/>
        <v>-3.693730579901386</v>
      </c>
      <c r="I12" s="12">
        <f t="shared" si="3"/>
        <v>0.94248552920122763</v>
      </c>
      <c r="J12" s="11">
        <v>2616494.9487299998</v>
      </c>
      <c r="K12" s="11">
        <v>2677888.1114599998</v>
      </c>
      <c r="L12" s="12">
        <f t="shared" si="4"/>
        <v>2.3463894994255248</v>
      </c>
      <c r="M12" s="12">
        <f t="shared" si="5"/>
        <v>1.0029787875514984</v>
      </c>
    </row>
    <row r="13" spans="1:13" ht="14.25" x14ac:dyDescent="0.2">
      <c r="A13" s="10" t="s">
        <v>23</v>
      </c>
      <c r="B13" s="11">
        <v>88287.88708</v>
      </c>
      <c r="C13" s="11">
        <v>105561.85049</v>
      </c>
      <c r="D13" s="12">
        <f t="shared" si="0"/>
        <v>19.5654964472619</v>
      </c>
      <c r="E13" s="12">
        <f t="shared" si="1"/>
        <v>0.51401864506500894</v>
      </c>
      <c r="F13" s="11">
        <v>826018.20539999998</v>
      </c>
      <c r="G13" s="11">
        <v>851879.44082000002</v>
      </c>
      <c r="H13" s="12">
        <f t="shared" si="2"/>
        <v>3.1308311670293896</v>
      </c>
      <c r="I13" s="12">
        <f t="shared" si="3"/>
        <v>0.64811211021761483</v>
      </c>
      <c r="J13" s="11">
        <v>1710706.5726300001</v>
      </c>
      <c r="K13" s="11">
        <v>1875401.5708999999</v>
      </c>
      <c r="L13" s="12">
        <f t="shared" si="4"/>
        <v>9.6273084411432208</v>
      </c>
      <c r="M13" s="12">
        <f t="shared" si="5"/>
        <v>0.70241470721042631</v>
      </c>
    </row>
    <row r="14" spans="1:13" ht="14.25" x14ac:dyDescent="0.2">
      <c r="A14" s="10" t="s">
        <v>24</v>
      </c>
      <c r="B14" s="11">
        <v>151405.27651</v>
      </c>
      <c r="C14" s="11">
        <v>141688.35785</v>
      </c>
      <c r="D14" s="12">
        <f t="shared" si="0"/>
        <v>-6.4178203586968214</v>
      </c>
      <c r="E14" s="12">
        <f t="shared" si="1"/>
        <v>0.68993161246678247</v>
      </c>
      <c r="F14" s="11">
        <v>1166020.83143</v>
      </c>
      <c r="G14" s="11">
        <v>1182911.00125</v>
      </c>
      <c r="H14" s="12">
        <f t="shared" si="2"/>
        <v>1.4485307092915281</v>
      </c>
      <c r="I14" s="12">
        <f t="shared" si="3"/>
        <v>0.89996178858571874</v>
      </c>
      <c r="J14" s="11">
        <v>2189404.1920599998</v>
      </c>
      <c r="K14" s="11">
        <v>2650263.17123</v>
      </c>
      <c r="L14" s="12">
        <f t="shared" si="4"/>
        <v>21.049515701181708</v>
      </c>
      <c r="M14" s="12">
        <f t="shared" si="5"/>
        <v>0.99263211588157485</v>
      </c>
    </row>
    <row r="15" spans="1:13" ht="14.25" x14ac:dyDescent="0.2">
      <c r="A15" s="10" t="s">
        <v>25</v>
      </c>
      <c r="B15" s="11">
        <v>70268.485010000004</v>
      </c>
      <c r="C15" s="11">
        <v>38222.55904</v>
      </c>
      <c r="D15" s="12">
        <f t="shared" si="0"/>
        <v>-45.604976349553439</v>
      </c>
      <c r="E15" s="12">
        <f t="shared" si="1"/>
        <v>0.18611939746659992</v>
      </c>
      <c r="F15" s="11">
        <v>433711.35126999998</v>
      </c>
      <c r="G15" s="11">
        <v>266815.91307000001</v>
      </c>
      <c r="H15" s="12">
        <f t="shared" si="2"/>
        <v>-38.480763233725447</v>
      </c>
      <c r="I15" s="12">
        <f t="shared" si="3"/>
        <v>0.20299424563290563</v>
      </c>
      <c r="J15" s="11">
        <v>745048.38705000002</v>
      </c>
      <c r="K15" s="11">
        <v>646174.31206999999</v>
      </c>
      <c r="L15" s="12">
        <f t="shared" si="4"/>
        <v>-13.27082598909977</v>
      </c>
      <c r="M15" s="12">
        <f t="shared" si="5"/>
        <v>0.24201874801764767</v>
      </c>
    </row>
    <row r="16" spans="1:13" ht="14.25" x14ac:dyDescent="0.2">
      <c r="A16" s="10" t="s">
        <v>26</v>
      </c>
      <c r="B16" s="11">
        <v>80441.30154</v>
      </c>
      <c r="C16" s="11">
        <v>99886.000119999997</v>
      </c>
      <c r="D16" s="12">
        <f t="shared" si="0"/>
        <v>24.172531035354996</v>
      </c>
      <c r="E16" s="12">
        <f t="shared" si="1"/>
        <v>0.48638088669646351</v>
      </c>
      <c r="F16" s="11">
        <v>448743.51637999999</v>
      </c>
      <c r="G16" s="11">
        <v>493740.14156000002</v>
      </c>
      <c r="H16" s="12">
        <f t="shared" si="2"/>
        <v>10.027247979644677</v>
      </c>
      <c r="I16" s="12">
        <f t="shared" si="3"/>
        <v>0.37563879313435677</v>
      </c>
      <c r="J16" s="11">
        <v>915025.69238000002</v>
      </c>
      <c r="K16" s="11">
        <v>1023602.5139200001</v>
      </c>
      <c r="L16" s="12">
        <f t="shared" si="4"/>
        <v>11.865986107733168</v>
      </c>
      <c r="M16" s="12">
        <f t="shared" si="5"/>
        <v>0.38338106956470674</v>
      </c>
    </row>
    <row r="17" spans="1:13" ht="14.25" x14ac:dyDescent="0.2">
      <c r="A17" s="10" t="s">
        <v>27</v>
      </c>
      <c r="B17" s="11">
        <v>7954.6204200000002</v>
      </c>
      <c r="C17" s="11">
        <v>8090.8728199999996</v>
      </c>
      <c r="D17" s="12">
        <f t="shared" si="0"/>
        <v>1.7128711717962701</v>
      </c>
      <c r="E17" s="12">
        <f t="shared" si="1"/>
        <v>3.9397371920111245E-2</v>
      </c>
      <c r="F17" s="11">
        <v>85975.573640000002</v>
      </c>
      <c r="G17" s="11">
        <v>92923.340429999997</v>
      </c>
      <c r="H17" s="12">
        <f t="shared" si="2"/>
        <v>8.0810938454356016</v>
      </c>
      <c r="I17" s="12">
        <f t="shared" si="3"/>
        <v>7.0696320827494233E-2</v>
      </c>
      <c r="J17" s="11">
        <v>136016.93669999999</v>
      </c>
      <c r="K17" s="11">
        <v>147614.36306</v>
      </c>
      <c r="L17" s="12">
        <f t="shared" si="4"/>
        <v>8.5264575437244154</v>
      </c>
      <c r="M17" s="12">
        <f t="shared" si="5"/>
        <v>5.528762544391206E-2</v>
      </c>
    </row>
    <row r="18" spans="1:13" ht="15.75" x14ac:dyDescent="0.25">
      <c r="A18" s="8" t="s">
        <v>3</v>
      </c>
      <c r="B18" s="7">
        <f>B19</f>
        <v>257665.70292000001</v>
      </c>
      <c r="C18" s="7">
        <f>C19</f>
        <v>314771.26890000002</v>
      </c>
      <c r="D18" s="9">
        <f t="shared" si="0"/>
        <v>22.162657013661665</v>
      </c>
      <c r="E18" s="9">
        <f t="shared" si="1"/>
        <v>1.5327346043512085</v>
      </c>
      <c r="F18" s="7">
        <f>F19</f>
        <v>1846357.1423800001</v>
      </c>
      <c r="G18" s="7">
        <f>G19</f>
        <v>1802809.3221499999</v>
      </c>
      <c r="H18" s="9">
        <f t="shared" si="2"/>
        <v>-2.3585805384252998</v>
      </c>
      <c r="I18" s="9">
        <f t="shared" si="3"/>
        <v>1.3715820550545592</v>
      </c>
      <c r="J18" s="7">
        <f>J19</f>
        <v>3637842.30535</v>
      </c>
      <c r="K18" s="7">
        <f>K19</f>
        <v>3819334.3526499998</v>
      </c>
      <c r="L18" s="9">
        <f t="shared" si="4"/>
        <v>4.9890026028090357</v>
      </c>
      <c r="M18" s="9">
        <f t="shared" si="5"/>
        <v>1.430497160012469</v>
      </c>
    </row>
    <row r="19" spans="1:13" ht="14.25" x14ac:dyDescent="0.2">
      <c r="A19" s="10" t="s">
        <v>28</v>
      </c>
      <c r="B19" s="11">
        <v>257665.70292000001</v>
      </c>
      <c r="C19" s="11">
        <v>314771.26890000002</v>
      </c>
      <c r="D19" s="12">
        <f t="shared" si="0"/>
        <v>22.162657013661665</v>
      </c>
      <c r="E19" s="12">
        <f t="shared" si="1"/>
        <v>1.5327346043512085</v>
      </c>
      <c r="F19" s="11">
        <v>1846357.1423800001</v>
      </c>
      <c r="G19" s="11">
        <v>1802809.3221499999</v>
      </c>
      <c r="H19" s="12">
        <f t="shared" si="2"/>
        <v>-2.3585805384252998</v>
      </c>
      <c r="I19" s="12">
        <f t="shared" si="3"/>
        <v>1.3715820550545592</v>
      </c>
      <c r="J19" s="11">
        <v>3637842.30535</v>
      </c>
      <c r="K19" s="11">
        <v>3819334.3526499998</v>
      </c>
      <c r="L19" s="12">
        <f t="shared" si="4"/>
        <v>4.9890026028090357</v>
      </c>
      <c r="M19" s="12">
        <f t="shared" si="5"/>
        <v>1.430497160012469</v>
      </c>
    </row>
    <row r="20" spans="1:13" ht="15.75" x14ac:dyDescent="0.25">
      <c r="A20" s="8" t="s">
        <v>11</v>
      </c>
      <c r="B20" s="7">
        <f>B21</f>
        <v>544606.70472000004</v>
      </c>
      <c r="C20" s="7">
        <f>C21</f>
        <v>588945.69525999995</v>
      </c>
      <c r="D20" s="9">
        <f t="shared" si="0"/>
        <v>8.1414698268902193</v>
      </c>
      <c r="E20" s="9">
        <f t="shared" si="1"/>
        <v>2.8677885702950299</v>
      </c>
      <c r="F20" s="7">
        <f>F21</f>
        <v>3792848.1641799998</v>
      </c>
      <c r="G20" s="7">
        <f>G21</f>
        <v>3818938.9356399998</v>
      </c>
      <c r="H20" s="9">
        <f t="shared" si="2"/>
        <v>0.68789390797141736</v>
      </c>
      <c r="I20" s="9">
        <f t="shared" si="3"/>
        <v>2.9054587465890434</v>
      </c>
      <c r="J20" s="7">
        <f>J21</f>
        <v>7793754.3053599996</v>
      </c>
      <c r="K20" s="7">
        <f>K21</f>
        <v>7917968.9073999999</v>
      </c>
      <c r="L20" s="9">
        <f t="shared" si="4"/>
        <v>1.5937710783950958</v>
      </c>
      <c r="M20" s="9">
        <f t="shared" si="5"/>
        <v>2.9656036862140343</v>
      </c>
    </row>
    <row r="21" spans="1:13" ht="14.25" x14ac:dyDescent="0.2">
      <c r="A21" s="10" t="s">
        <v>29</v>
      </c>
      <c r="B21" s="11">
        <v>544606.70472000004</v>
      </c>
      <c r="C21" s="11">
        <v>588945.69525999995</v>
      </c>
      <c r="D21" s="12">
        <f t="shared" si="0"/>
        <v>8.1414698268902193</v>
      </c>
      <c r="E21" s="12">
        <f t="shared" si="1"/>
        <v>2.8677885702950299</v>
      </c>
      <c r="F21" s="11">
        <v>3792848.1641799998</v>
      </c>
      <c r="G21" s="11">
        <v>3818938.9356399998</v>
      </c>
      <c r="H21" s="12">
        <f t="shared" si="2"/>
        <v>0.68789390797141736</v>
      </c>
      <c r="I21" s="12">
        <f t="shared" si="3"/>
        <v>2.9054587465890434</v>
      </c>
      <c r="J21" s="11">
        <v>7793754.3053599996</v>
      </c>
      <c r="K21" s="11">
        <v>7917968.9073999999</v>
      </c>
      <c r="L21" s="12">
        <f t="shared" si="4"/>
        <v>1.5937710783950958</v>
      </c>
      <c r="M21" s="12">
        <f t="shared" si="5"/>
        <v>2.9656036862140343</v>
      </c>
    </row>
    <row r="22" spans="1:13" ht="16.5" x14ac:dyDescent="0.25">
      <c r="A22" s="17" t="s">
        <v>4</v>
      </c>
      <c r="B22" s="7">
        <f>B23+B27+B29</f>
        <v>13244188.769719999</v>
      </c>
      <c r="C22" s="7">
        <f>C23+C27+C29</f>
        <v>14656823.330320001</v>
      </c>
      <c r="D22" s="9">
        <f t="shared" si="0"/>
        <v>10.666070872001521</v>
      </c>
      <c r="E22" s="9">
        <f t="shared" si="1"/>
        <v>71.369348246902803</v>
      </c>
      <c r="F22" s="7">
        <f>F23+F27+F29</f>
        <v>88344900.951729998</v>
      </c>
      <c r="G22" s="7">
        <f>G23+G27+G29</f>
        <v>93471229.81333001</v>
      </c>
      <c r="H22" s="9">
        <f t="shared" si="2"/>
        <v>5.8026312853086353</v>
      </c>
      <c r="I22" s="9">
        <f t="shared" si="3"/>
        <v>71.113156505620282</v>
      </c>
      <c r="J22" s="7">
        <f>J23+J27+J29</f>
        <v>180744740.52618</v>
      </c>
      <c r="K22" s="7">
        <f>K23+K27+K29</f>
        <v>188845817.88917002</v>
      </c>
      <c r="L22" s="9">
        <f t="shared" si="4"/>
        <v>4.4820542713477298</v>
      </c>
      <c r="M22" s="9">
        <f t="shared" si="5"/>
        <v>70.730494171910834</v>
      </c>
    </row>
    <row r="23" spans="1:13" ht="15.75" x14ac:dyDescent="0.25">
      <c r="A23" s="8" t="s">
        <v>5</v>
      </c>
      <c r="B23" s="7">
        <f>B24+B25+B26</f>
        <v>920946.62823999999</v>
      </c>
      <c r="C23" s="7">
        <f>C24+C25+C26</f>
        <v>949842.49466999993</v>
      </c>
      <c r="D23" s="9">
        <f>(C23-B23)/B23*100</f>
        <v>3.1376266054876778</v>
      </c>
      <c r="E23" s="9">
        <f t="shared" si="1"/>
        <v>4.6251249847281954</v>
      </c>
      <c r="F23" s="7">
        <f>F24+F25+F26</f>
        <v>6739032.6867700005</v>
      </c>
      <c r="G23" s="7">
        <f>G24+G25+G26</f>
        <v>6744577.7425799994</v>
      </c>
      <c r="H23" s="9">
        <f t="shared" si="2"/>
        <v>8.2282666782205721E-2</v>
      </c>
      <c r="I23" s="9">
        <f t="shared" si="3"/>
        <v>5.1312924151128954</v>
      </c>
      <c r="J23" s="7">
        <f>J24+J25+J26</f>
        <v>13796364.497180002</v>
      </c>
      <c r="K23" s="7">
        <f>K24+K25+K26</f>
        <v>13889815.150150001</v>
      </c>
      <c r="L23" s="9">
        <f t="shared" si="4"/>
        <v>0.67735708917447557</v>
      </c>
      <c r="M23" s="9">
        <f t="shared" si="5"/>
        <v>5.2023047187795006</v>
      </c>
    </row>
    <row r="24" spans="1:13" ht="14.25" x14ac:dyDescent="0.2">
      <c r="A24" s="10" t="s">
        <v>30</v>
      </c>
      <c r="B24" s="11">
        <v>644767.45862000005</v>
      </c>
      <c r="C24" s="11">
        <v>693351.32473999995</v>
      </c>
      <c r="D24" s="12">
        <f t="shared" si="0"/>
        <v>7.5350989679262455</v>
      </c>
      <c r="E24" s="12">
        <f t="shared" si="1"/>
        <v>3.3761771591020522</v>
      </c>
      <c r="F24" s="11">
        <v>4616317.7889</v>
      </c>
      <c r="G24" s="11">
        <v>4737025.4599099997</v>
      </c>
      <c r="H24" s="12">
        <f t="shared" si="2"/>
        <v>2.6148041909125701</v>
      </c>
      <c r="I24" s="12">
        <f t="shared" si="3"/>
        <v>3.6039413793360309</v>
      </c>
      <c r="J24" s="11">
        <v>9365128.6929100007</v>
      </c>
      <c r="K24" s="11">
        <v>9611929.9259900004</v>
      </c>
      <c r="L24" s="12">
        <f t="shared" si="4"/>
        <v>2.6353213198964789</v>
      </c>
      <c r="M24" s="12">
        <f t="shared" si="5"/>
        <v>3.6000614745413411</v>
      </c>
    </row>
    <row r="25" spans="1:13" ht="14.25" x14ac:dyDescent="0.2">
      <c r="A25" s="10" t="s">
        <v>31</v>
      </c>
      <c r="B25" s="11">
        <v>98663.976160000006</v>
      </c>
      <c r="C25" s="11">
        <v>90711.425399999993</v>
      </c>
      <c r="D25" s="12">
        <f t="shared" si="0"/>
        <v>-8.0602374539453301</v>
      </c>
      <c r="E25" s="12">
        <f t="shared" si="1"/>
        <v>0.44170658016686337</v>
      </c>
      <c r="F25" s="11">
        <v>748630.98045999999</v>
      </c>
      <c r="G25" s="11">
        <v>717306.71083999996</v>
      </c>
      <c r="H25" s="12">
        <f t="shared" si="2"/>
        <v>-4.1842069641243924</v>
      </c>
      <c r="I25" s="12">
        <f t="shared" si="3"/>
        <v>0.54572882471288564</v>
      </c>
      <c r="J25" s="11">
        <v>1583337.5832400001</v>
      </c>
      <c r="K25" s="11">
        <v>1494770.96532</v>
      </c>
      <c r="L25" s="12">
        <f t="shared" si="4"/>
        <v>-5.5936661175417388</v>
      </c>
      <c r="M25" s="12">
        <f t="shared" si="5"/>
        <v>0.5598529542918248</v>
      </c>
    </row>
    <row r="26" spans="1:13" ht="14.25" x14ac:dyDescent="0.2">
      <c r="A26" s="10" t="s">
        <v>32</v>
      </c>
      <c r="B26" s="11">
        <v>177515.19346000001</v>
      </c>
      <c r="C26" s="11">
        <v>165779.74453</v>
      </c>
      <c r="D26" s="12">
        <f t="shared" si="0"/>
        <v>-6.6109546463381426</v>
      </c>
      <c r="E26" s="12">
        <f t="shared" si="1"/>
        <v>0.80724124545928</v>
      </c>
      <c r="F26" s="11">
        <v>1374083.91741</v>
      </c>
      <c r="G26" s="11">
        <v>1290245.57183</v>
      </c>
      <c r="H26" s="12">
        <f t="shared" si="2"/>
        <v>-6.1013992317169548</v>
      </c>
      <c r="I26" s="12">
        <f t="shared" si="3"/>
        <v>0.98162221106397907</v>
      </c>
      <c r="J26" s="11">
        <v>2847898.2210300001</v>
      </c>
      <c r="K26" s="11">
        <v>2783114.2588399998</v>
      </c>
      <c r="L26" s="12">
        <f t="shared" si="4"/>
        <v>-2.274799068014794</v>
      </c>
      <c r="M26" s="12">
        <f t="shared" si="5"/>
        <v>1.042390289946334</v>
      </c>
    </row>
    <row r="27" spans="1:13" ht="15.75" x14ac:dyDescent="0.25">
      <c r="A27" s="8" t="s">
        <v>6</v>
      </c>
      <c r="B27" s="7">
        <f>B28</f>
        <v>2217134.0706600002</v>
      </c>
      <c r="C27" s="7">
        <f>C28</f>
        <v>2615754.3942499999</v>
      </c>
      <c r="D27" s="9">
        <f t="shared" si="0"/>
        <v>17.979080690927169</v>
      </c>
      <c r="E27" s="9">
        <f t="shared" si="1"/>
        <v>12.737049637857556</v>
      </c>
      <c r="F27" s="7">
        <f>F28</f>
        <v>15793676.931399999</v>
      </c>
      <c r="G27" s="7">
        <f>G28</f>
        <v>15763885.59778</v>
      </c>
      <c r="H27" s="9">
        <f t="shared" si="2"/>
        <v>-0.18862823235778303</v>
      </c>
      <c r="I27" s="9">
        <f t="shared" si="3"/>
        <v>11.993205458945969</v>
      </c>
      <c r="J27" s="7">
        <f>J28</f>
        <v>31632371.687679999</v>
      </c>
      <c r="K27" s="7">
        <f>K28</f>
        <v>30711571.732560001</v>
      </c>
      <c r="L27" s="9">
        <f t="shared" si="4"/>
        <v>-2.9109418800823756</v>
      </c>
      <c r="M27" s="9">
        <f t="shared" si="5"/>
        <v>11.502741600107369</v>
      </c>
    </row>
    <row r="28" spans="1:13" ht="14.25" x14ac:dyDescent="0.2">
      <c r="A28" s="10" t="s">
        <v>33</v>
      </c>
      <c r="B28" s="11">
        <v>2217134.0706600002</v>
      </c>
      <c r="C28" s="11">
        <v>2615754.3942499999</v>
      </c>
      <c r="D28" s="12">
        <f t="shared" si="0"/>
        <v>17.979080690927169</v>
      </c>
      <c r="E28" s="12">
        <f t="shared" si="1"/>
        <v>12.737049637857556</v>
      </c>
      <c r="F28" s="11">
        <v>15793676.931399999</v>
      </c>
      <c r="G28" s="11">
        <v>15763885.59778</v>
      </c>
      <c r="H28" s="12">
        <f t="shared" si="2"/>
        <v>-0.18862823235778303</v>
      </c>
      <c r="I28" s="12">
        <f t="shared" si="3"/>
        <v>11.993205458945969</v>
      </c>
      <c r="J28" s="11">
        <v>31632371.687679999</v>
      </c>
      <c r="K28" s="11">
        <v>30711571.732560001</v>
      </c>
      <c r="L28" s="12">
        <f t="shared" si="4"/>
        <v>-2.9109418800823756</v>
      </c>
      <c r="M28" s="12">
        <f t="shared" si="5"/>
        <v>11.502741600107369</v>
      </c>
    </row>
    <row r="29" spans="1:13" ht="15.75" x14ac:dyDescent="0.25">
      <c r="A29" s="8" t="s">
        <v>7</v>
      </c>
      <c r="B29" s="7">
        <f>B30+B31+B32+B33+B34+B35+B36+B37+B38+B39+B40</f>
        <v>10106108.07082</v>
      </c>
      <c r="C29" s="7">
        <f>C30+C31+C32+C33+C34+C35+C36+C37+C38+C39+C40</f>
        <v>11091226.441400001</v>
      </c>
      <c r="D29" s="9">
        <f t="shared" si="0"/>
        <v>9.7477521878515709</v>
      </c>
      <c r="E29" s="9">
        <f t="shared" si="1"/>
        <v>54.007173624317048</v>
      </c>
      <c r="F29" s="7">
        <f>F30+F31+F32+F33+F34+F35+F36+F37+F38+F39+F40</f>
        <v>65812191.333559997</v>
      </c>
      <c r="G29" s="7">
        <f>G30+G31+G32+G33+G34+G35+G36+G37+G38+G39+G40</f>
        <v>70962766.472970009</v>
      </c>
      <c r="H29" s="9">
        <f t="shared" si="2"/>
        <v>7.8261717700676972</v>
      </c>
      <c r="I29" s="9">
        <f t="shared" si="3"/>
        <v>53.988658631561414</v>
      </c>
      <c r="J29" s="7">
        <f>J30+J31+J32+J33+J34+J35+J36+J37+J38+J39+J40</f>
        <v>135316004.34132001</v>
      </c>
      <c r="K29" s="7">
        <f>K30+K31+K32+K33+K34+K35+K36+K37+K38+K39+K40</f>
        <v>144244431.00646001</v>
      </c>
      <c r="L29" s="9">
        <f t="shared" si="4"/>
        <v>6.598204483350699</v>
      </c>
      <c r="M29" s="9">
        <f t="shared" si="5"/>
        <v>54.025447853023955</v>
      </c>
    </row>
    <row r="30" spans="1:13" ht="14.25" x14ac:dyDescent="0.2">
      <c r="A30" s="10" t="s">
        <v>34</v>
      </c>
      <c r="B30" s="11">
        <v>1294199.9924000001</v>
      </c>
      <c r="C30" s="11">
        <v>1199933.86344</v>
      </c>
      <c r="D30" s="12">
        <f t="shared" si="0"/>
        <v>-7.2837374063950051</v>
      </c>
      <c r="E30" s="12">
        <f t="shared" si="1"/>
        <v>5.8429098750166313</v>
      </c>
      <c r="F30" s="11">
        <v>8688413.7433400005</v>
      </c>
      <c r="G30" s="11">
        <v>8125141.4170399997</v>
      </c>
      <c r="H30" s="12">
        <f t="shared" si="2"/>
        <v>-6.4830283517721563</v>
      </c>
      <c r="I30" s="12">
        <f t="shared" si="3"/>
        <v>6.1816288752612696</v>
      </c>
      <c r="J30" s="11">
        <v>17946255.64133</v>
      </c>
      <c r="K30" s="11">
        <v>17348640.72287</v>
      </c>
      <c r="L30" s="12">
        <f t="shared" si="4"/>
        <v>-3.3300256633127452</v>
      </c>
      <c r="M30" s="12">
        <f t="shared" si="5"/>
        <v>6.4977765737956643</v>
      </c>
    </row>
    <row r="31" spans="1:13" ht="14.25" x14ac:dyDescent="0.2">
      <c r="A31" s="10" t="s">
        <v>35</v>
      </c>
      <c r="B31" s="11">
        <v>2613746.6827600002</v>
      </c>
      <c r="C31" s="11">
        <v>3408166.5145800002</v>
      </c>
      <c r="D31" s="12">
        <f t="shared" si="0"/>
        <v>30.39391066700955</v>
      </c>
      <c r="E31" s="12">
        <f t="shared" si="1"/>
        <v>16.595589465782446</v>
      </c>
      <c r="F31" s="11">
        <v>17689603.842769999</v>
      </c>
      <c r="G31" s="11">
        <v>19986715.539329998</v>
      </c>
      <c r="H31" s="12">
        <f t="shared" si="2"/>
        <v>12.985659356633148</v>
      </c>
      <c r="I31" s="12">
        <f t="shared" si="3"/>
        <v>15.205945540891893</v>
      </c>
      <c r="J31" s="11">
        <v>35371051.425580002</v>
      </c>
      <c r="K31" s="11">
        <v>39495509.075139999</v>
      </c>
      <c r="L31" s="12">
        <f t="shared" si="4"/>
        <v>11.660545794737754</v>
      </c>
      <c r="M31" s="12">
        <f t="shared" si="5"/>
        <v>14.792685936499339</v>
      </c>
    </row>
    <row r="32" spans="1:13" ht="14.25" x14ac:dyDescent="0.2">
      <c r="A32" s="10" t="s">
        <v>36</v>
      </c>
      <c r="B32" s="11">
        <v>220068.33278999999</v>
      </c>
      <c r="C32" s="11">
        <v>84074.301290000003</v>
      </c>
      <c r="D32" s="12">
        <f t="shared" si="0"/>
        <v>-61.796274718803886</v>
      </c>
      <c r="E32" s="12">
        <f t="shared" si="1"/>
        <v>0.40938803396561341</v>
      </c>
      <c r="F32" s="11">
        <v>920570.16128</v>
      </c>
      <c r="G32" s="11">
        <v>908486.65748000005</v>
      </c>
      <c r="H32" s="12">
        <f t="shared" si="2"/>
        <v>-1.3126108479551986</v>
      </c>
      <c r="I32" s="12">
        <f t="shared" si="3"/>
        <v>0.69117902894468675</v>
      </c>
      <c r="J32" s="11">
        <v>2185241.5647</v>
      </c>
      <c r="K32" s="11">
        <v>1899676.32152</v>
      </c>
      <c r="L32" s="12">
        <f t="shared" si="4"/>
        <v>-13.067902779855997</v>
      </c>
      <c r="M32" s="12">
        <f t="shared" si="5"/>
        <v>0.71150659564324392</v>
      </c>
    </row>
    <row r="33" spans="1:13" ht="14.25" x14ac:dyDescent="0.2">
      <c r="A33" s="10" t="s">
        <v>37</v>
      </c>
      <c r="B33" s="11">
        <v>1188428.5929099999</v>
      </c>
      <c r="C33" s="11">
        <v>1277268.98174</v>
      </c>
      <c r="D33" s="12">
        <f t="shared" si="0"/>
        <v>7.4754503013483102</v>
      </c>
      <c r="E33" s="12">
        <f t="shared" si="1"/>
        <v>6.2194824013600742</v>
      </c>
      <c r="F33" s="11">
        <v>7832335.2455200003</v>
      </c>
      <c r="G33" s="11">
        <v>8328368.7025499996</v>
      </c>
      <c r="H33" s="12">
        <f t="shared" si="2"/>
        <v>6.3331489457594952</v>
      </c>
      <c r="I33" s="12">
        <f t="shared" si="3"/>
        <v>6.3362447264654005</v>
      </c>
      <c r="J33" s="11">
        <v>16112724.23817</v>
      </c>
      <c r="K33" s="11">
        <v>17164529.467</v>
      </c>
      <c r="L33" s="12">
        <f t="shared" si="4"/>
        <v>6.527792651836875</v>
      </c>
      <c r="M33" s="12">
        <f t="shared" si="5"/>
        <v>6.4288193670338041</v>
      </c>
    </row>
    <row r="34" spans="1:13" ht="14.25" x14ac:dyDescent="0.2">
      <c r="A34" s="10" t="s">
        <v>38</v>
      </c>
      <c r="B34" s="11">
        <v>763686.46262999997</v>
      </c>
      <c r="C34" s="11">
        <v>801152.30341000005</v>
      </c>
      <c r="D34" s="12">
        <f t="shared" si="0"/>
        <v>4.9059191976474761</v>
      </c>
      <c r="E34" s="12">
        <f t="shared" si="1"/>
        <v>3.9010989252081183</v>
      </c>
      <c r="F34" s="11">
        <v>5433120.1205399996</v>
      </c>
      <c r="G34" s="11">
        <v>5177877.6616399996</v>
      </c>
      <c r="H34" s="12">
        <f t="shared" si="2"/>
        <v>-4.6978983206178651</v>
      </c>
      <c r="I34" s="12">
        <f t="shared" si="3"/>
        <v>3.9393428892988522</v>
      </c>
      <c r="J34" s="11">
        <v>11240961.521290001</v>
      </c>
      <c r="K34" s="11">
        <v>10928029.82033</v>
      </c>
      <c r="L34" s="12">
        <f t="shared" si="4"/>
        <v>-2.783851722713568</v>
      </c>
      <c r="M34" s="12">
        <f t="shared" si="5"/>
        <v>4.0929947941497185</v>
      </c>
    </row>
    <row r="35" spans="1:13" ht="14.25" x14ac:dyDescent="0.2">
      <c r="A35" s="10" t="s">
        <v>39</v>
      </c>
      <c r="B35" s="11">
        <v>935318.57178999996</v>
      </c>
      <c r="C35" s="11">
        <v>969190.84091999999</v>
      </c>
      <c r="D35" s="12">
        <f t="shared" si="0"/>
        <v>3.621468679401473</v>
      </c>
      <c r="E35" s="12">
        <f t="shared" si="1"/>
        <v>4.7193390466976357</v>
      </c>
      <c r="F35" s="11">
        <v>6056881.93279</v>
      </c>
      <c r="G35" s="11">
        <v>6450945.2355399998</v>
      </c>
      <c r="H35" s="12">
        <f t="shared" si="2"/>
        <v>6.5060423353585364</v>
      </c>
      <c r="I35" s="12">
        <f t="shared" si="3"/>
        <v>4.9078960345370275</v>
      </c>
      <c r="J35" s="11">
        <v>12018627.11421</v>
      </c>
      <c r="K35" s="11">
        <v>12822272.597440001</v>
      </c>
      <c r="L35" s="12">
        <f t="shared" si="4"/>
        <v>6.6866662522529303</v>
      </c>
      <c r="M35" s="12">
        <f t="shared" si="5"/>
        <v>4.8024663048463117</v>
      </c>
    </row>
    <row r="36" spans="1:13" ht="14.25" x14ac:dyDescent="0.2">
      <c r="A36" s="10" t="s">
        <v>40</v>
      </c>
      <c r="B36" s="11">
        <v>1312304.8486599999</v>
      </c>
      <c r="C36" s="11">
        <v>1447976.3987</v>
      </c>
      <c r="D36" s="12">
        <f t="shared" si="0"/>
        <v>10.338417188546924</v>
      </c>
      <c r="E36" s="12">
        <f t="shared" si="1"/>
        <v>7.0507182575052747</v>
      </c>
      <c r="F36" s="11">
        <v>7913160.7273300001</v>
      </c>
      <c r="G36" s="11">
        <v>8273718.6881100005</v>
      </c>
      <c r="H36" s="12">
        <f t="shared" si="2"/>
        <v>4.556434188613494</v>
      </c>
      <c r="I36" s="12">
        <f t="shared" si="3"/>
        <v>6.2946668523145277</v>
      </c>
      <c r="J36" s="11">
        <v>15594880.29785</v>
      </c>
      <c r="K36" s="11">
        <v>16494420.275280001</v>
      </c>
      <c r="L36" s="12">
        <f t="shared" si="4"/>
        <v>5.7681749410671435</v>
      </c>
      <c r="M36" s="12">
        <f t="shared" si="5"/>
        <v>6.1778360261831651</v>
      </c>
    </row>
    <row r="37" spans="1:13" ht="14.25" x14ac:dyDescent="0.2">
      <c r="A37" s="13" t="s">
        <v>41</v>
      </c>
      <c r="B37" s="11">
        <v>332515.08912000002</v>
      </c>
      <c r="C37" s="11">
        <v>366550.59765000001</v>
      </c>
      <c r="D37" s="12">
        <f t="shared" si="0"/>
        <v>10.235778658969986</v>
      </c>
      <c r="E37" s="12">
        <f t="shared" si="1"/>
        <v>1.7848667930434861</v>
      </c>
      <c r="F37" s="11">
        <v>2141907.0378</v>
      </c>
      <c r="G37" s="11">
        <v>2180896.6925300001</v>
      </c>
      <c r="H37" s="12">
        <f t="shared" si="2"/>
        <v>1.8203243204264925</v>
      </c>
      <c r="I37" s="12">
        <f t="shared" si="3"/>
        <v>1.6592319169032477</v>
      </c>
      <c r="J37" s="11">
        <v>4352411.7785200002</v>
      </c>
      <c r="K37" s="11">
        <v>4349833.6332400003</v>
      </c>
      <c r="L37" s="12">
        <f t="shared" si="4"/>
        <v>-5.9234865890297222E-2</v>
      </c>
      <c r="M37" s="12">
        <f t="shared" si="5"/>
        <v>1.6291908705398324</v>
      </c>
    </row>
    <row r="38" spans="1:13" ht="14.25" x14ac:dyDescent="0.2">
      <c r="A38" s="10" t="s">
        <v>42</v>
      </c>
      <c r="B38" s="11">
        <v>402423.97295000002</v>
      </c>
      <c r="C38" s="11">
        <v>381043.61891000002</v>
      </c>
      <c r="D38" s="12">
        <f t="shared" si="0"/>
        <v>-5.3128927392843099</v>
      </c>
      <c r="E38" s="12">
        <f t="shared" si="1"/>
        <v>1.8554385300524852</v>
      </c>
      <c r="F38" s="11">
        <v>2819245.0686599999</v>
      </c>
      <c r="G38" s="11">
        <v>4309947.3462699996</v>
      </c>
      <c r="H38" s="12">
        <f t="shared" si="2"/>
        <v>52.87593810773383</v>
      </c>
      <c r="I38" s="12">
        <f t="shared" si="3"/>
        <v>3.2790192316756261</v>
      </c>
      <c r="J38" s="11">
        <v>7416703.6190600004</v>
      </c>
      <c r="K38" s="11">
        <v>8965557.8966700006</v>
      </c>
      <c r="L38" s="12">
        <f t="shared" si="4"/>
        <v>20.883324414226806</v>
      </c>
      <c r="M38" s="12">
        <f t="shared" si="5"/>
        <v>3.3579686733148102</v>
      </c>
    </row>
    <row r="39" spans="1:13" ht="14.25" x14ac:dyDescent="0.2">
      <c r="A39" s="10" t="s">
        <v>43</v>
      </c>
      <c r="B39" s="11">
        <v>564215.96891000005</v>
      </c>
      <c r="C39" s="11">
        <v>622920.64541999996</v>
      </c>
      <c r="D39" s="12">
        <f>(C39-B39)/B39*100</f>
        <v>10.404646402229725</v>
      </c>
      <c r="E39" s="12">
        <f t="shared" si="1"/>
        <v>3.0332248312769154</v>
      </c>
      <c r="F39" s="11">
        <v>2882267.9637799999</v>
      </c>
      <c r="G39" s="11">
        <v>3602417.3169100001</v>
      </c>
      <c r="H39" s="12">
        <f t="shared" si="2"/>
        <v>24.985510097595089</v>
      </c>
      <c r="I39" s="12">
        <f t="shared" si="3"/>
        <v>2.7407285318443901</v>
      </c>
      <c r="J39" s="11">
        <v>6054932.4996300004</v>
      </c>
      <c r="K39" s="11">
        <v>7454001.0600300003</v>
      </c>
      <c r="L39" s="12">
        <f t="shared" si="4"/>
        <v>23.106261886247172</v>
      </c>
      <c r="M39" s="12">
        <f t="shared" si="5"/>
        <v>2.7918287226423377</v>
      </c>
    </row>
    <row r="40" spans="1:13" ht="14.25" x14ac:dyDescent="0.2">
      <c r="A40" s="10" t="s">
        <v>44</v>
      </c>
      <c r="B40" s="11">
        <v>479199.55589999998</v>
      </c>
      <c r="C40" s="11">
        <v>532948.37534000003</v>
      </c>
      <c r="D40" s="12">
        <f>(C40-B40)/B40*100</f>
        <v>11.216375052571298</v>
      </c>
      <c r="E40" s="12">
        <f t="shared" si="1"/>
        <v>2.5951174644083737</v>
      </c>
      <c r="F40" s="11">
        <v>3434685.4897500002</v>
      </c>
      <c r="G40" s="11">
        <v>3618251.21557</v>
      </c>
      <c r="H40" s="12">
        <f t="shared" si="2"/>
        <v>5.3444697154312371</v>
      </c>
      <c r="I40" s="12">
        <f t="shared" si="3"/>
        <v>2.752775003424484</v>
      </c>
      <c r="J40" s="11">
        <v>7022214.6409799997</v>
      </c>
      <c r="K40" s="11">
        <v>7321960.1369399996</v>
      </c>
      <c r="L40" s="12">
        <f t="shared" si="4"/>
        <v>4.2685322406802468</v>
      </c>
      <c r="M40" s="12">
        <f t="shared" si="5"/>
        <v>2.7423739883757197</v>
      </c>
    </row>
    <row r="41" spans="1:13" ht="15.75" x14ac:dyDescent="0.25">
      <c r="A41" s="8" t="s">
        <v>8</v>
      </c>
      <c r="B41" s="7">
        <f>B42</f>
        <v>432180.37313000002</v>
      </c>
      <c r="C41" s="7">
        <f>C42</f>
        <v>491341.15126000001</v>
      </c>
      <c r="D41" s="9">
        <f t="shared" si="0"/>
        <v>13.688909031554845</v>
      </c>
      <c r="E41" s="9">
        <f t="shared" si="1"/>
        <v>2.3925169146146406</v>
      </c>
      <c r="F41" s="7">
        <f>F42</f>
        <v>2840075.9526800001</v>
      </c>
      <c r="G41" s="7">
        <f>G42</f>
        <v>2865818.6030899999</v>
      </c>
      <c r="H41" s="9">
        <f t="shared" si="2"/>
        <v>0.90640711160235188</v>
      </c>
      <c r="I41" s="9">
        <f t="shared" si="3"/>
        <v>2.1803223007256669</v>
      </c>
      <c r="J41" s="7">
        <f>J42</f>
        <v>5771790.3139300002</v>
      </c>
      <c r="K41" s="7">
        <f>K42</f>
        <v>6033758.25098</v>
      </c>
      <c r="L41" s="9">
        <f t="shared" si="4"/>
        <v>4.5387639328779841</v>
      </c>
      <c r="M41" s="9">
        <f t="shared" si="5"/>
        <v>2.2598896156446702</v>
      </c>
    </row>
    <row r="42" spans="1:13" ht="14.25" x14ac:dyDescent="0.2">
      <c r="A42" s="10" t="s">
        <v>45</v>
      </c>
      <c r="B42" s="11">
        <v>432180.37313000002</v>
      </c>
      <c r="C42" s="11">
        <v>491341.15126000001</v>
      </c>
      <c r="D42" s="12">
        <f t="shared" si="0"/>
        <v>13.688909031554845</v>
      </c>
      <c r="E42" s="12">
        <f t="shared" si="1"/>
        <v>2.3925169146146406</v>
      </c>
      <c r="F42" s="11">
        <v>2840075.9526800001</v>
      </c>
      <c r="G42" s="11">
        <v>2865818.6030899999</v>
      </c>
      <c r="H42" s="12">
        <f t="shared" si="2"/>
        <v>0.90640711160235188</v>
      </c>
      <c r="I42" s="12">
        <f t="shared" si="3"/>
        <v>2.1803223007256669</v>
      </c>
      <c r="J42" s="11">
        <v>5771790.3139300002</v>
      </c>
      <c r="K42" s="11">
        <v>6033758.25098</v>
      </c>
      <c r="L42" s="12">
        <f t="shared" si="4"/>
        <v>4.5387639328779841</v>
      </c>
      <c r="M42" s="12">
        <f t="shared" si="5"/>
        <v>2.2598896156446702</v>
      </c>
    </row>
    <row r="43" spans="1:13" ht="15.75" x14ac:dyDescent="0.25">
      <c r="A43" s="8" t="s">
        <v>9</v>
      </c>
      <c r="B43" s="7">
        <f>B8+B22+B41</f>
        <v>16110176.656649997</v>
      </c>
      <c r="C43" s="7">
        <f>C8+C22+C41</f>
        <v>17706557.260090001</v>
      </c>
      <c r="D43" s="9">
        <f t="shared" si="0"/>
        <v>9.9091439992437671</v>
      </c>
      <c r="E43" s="9">
        <f t="shared" si="1"/>
        <v>86.21960044608781</v>
      </c>
      <c r="F43" s="14">
        <f>F8+F22+F41</f>
        <v>108615552.58936</v>
      </c>
      <c r="G43" s="14">
        <f>G8+G22+G41</f>
        <v>113872554.47941001</v>
      </c>
      <c r="H43" s="15">
        <f t="shared" si="2"/>
        <v>4.8400084193513422</v>
      </c>
      <c r="I43" s="15">
        <f t="shared" si="3"/>
        <v>86.634537756282057</v>
      </c>
      <c r="J43" s="14">
        <f>J8+J22+J41</f>
        <v>222437239.37372002</v>
      </c>
      <c r="K43" s="14">
        <f>K8+K22+K41</f>
        <v>231176113.89279002</v>
      </c>
      <c r="L43" s="15">
        <f t="shared" si="4"/>
        <v>3.9286922206347339</v>
      </c>
      <c r="M43" s="15">
        <f t="shared" si="5"/>
        <v>86.584923929717007</v>
      </c>
    </row>
    <row r="44" spans="1:13" ht="30" x14ac:dyDescent="0.2">
      <c r="A44" s="18" t="s">
        <v>46</v>
      </c>
      <c r="B44" s="19">
        <f>B45-B43</f>
        <v>2905151.8443500008</v>
      </c>
      <c r="C44" s="19">
        <f>C45-C43</f>
        <v>2830022.7849100009</v>
      </c>
      <c r="D44" s="20">
        <f t="shared" si="0"/>
        <v>-2.5860630860349874</v>
      </c>
      <c r="E44" s="20">
        <f t="shared" ref="E44:E45" si="6">C44/C$45*100</f>
        <v>13.780399553912194</v>
      </c>
      <c r="F44" s="19">
        <f>F45-F43</f>
        <v>17613470.65264</v>
      </c>
      <c r="G44" s="19">
        <f>G45-G43</f>
        <v>17567581.785589993</v>
      </c>
      <c r="H44" s="21">
        <f t="shared" si="2"/>
        <v>-0.26053279308203192</v>
      </c>
      <c r="I44" s="20">
        <f t="shared" si="3"/>
        <v>13.365462243717946</v>
      </c>
      <c r="J44" s="19">
        <f>J45-J43</f>
        <v>36302581.013279974</v>
      </c>
      <c r="K44" s="19">
        <f>K45-K43</f>
        <v>35817380.356209993</v>
      </c>
      <c r="L44" s="21">
        <f t="shared" si="4"/>
        <v>-1.3365458970878354</v>
      </c>
      <c r="M44" s="20">
        <f t="shared" si="5"/>
        <v>13.415076070282991</v>
      </c>
    </row>
    <row r="45" spans="1:13" ht="20.25" x14ac:dyDescent="0.2">
      <c r="A45" s="22" t="s">
        <v>47</v>
      </c>
      <c r="B45" s="23">
        <v>19015328.500999998</v>
      </c>
      <c r="C45" s="23">
        <v>20536580.045000002</v>
      </c>
      <c r="D45" s="24">
        <f t="shared" si="0"/>
        <v>8.0001328608128031</v>
      </c>
      <c r="E45" s="25">
        <f t="shared" si="6"/>
        <v>100</v>
      </c>
      <c r="F45" s="23">
        <v>126229023.242</v>
      </c>
      <c r="G45" s="23">
        <v>131440136.265</v>
      </c>
      <c r="H45" s="24">
        <f t="shared" si="2"/>
        <v>4.128300203202488</v>
      </c>
      <c r="I45" s="25">
        <f t="shared" ref="I45" si="7">G45/G$45*100</f>
        <v>100</v>
      </c>
      <c r="J45" s="23">
        <v>258739820.38699999</v>
      </c>
      <c r="K45" s="23">
        <v>266993494.24900001</v>
      </c>
      <c r="L45" s="24">
        <f t="shared" si="4"/>
        <v>3.1899511446111806</v>
      </c>
      <c r="M45" s="25">
        <f t="shared" ref="M45" si="8">K45/K$45*100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2025-07-02T13:22:19Z</dcterms:modified>
</cp:coreProperties>
</file>