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ndua\Downloads\"/>
    </mc:Choice>
  </mc:AlternateContent>
  <xr:revisionPtr revIDLastSave="0" documentId="13_ncr:1_{9B496A48-3A63-4016-B58D-1FEBB3B938EF}" xr6:coauthVersionLast="47" xr6:coauthVersionMax="47" xr10:uidLastSave="{00000000-0000-0000-0000-000000000000}"/>
  <bookViews>
    <workbookView xWindow="-120" yWindow="-120" windowWidth="29040" windowHeight="15840" tabRatio="900" xr2:uid="{00000000-000D-0000-FFFF-FFFF00000000}"/>
  </bookViews>
  <sheets>
    <sheet name="SEKTOR_US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" i="1" l="1"/>
  <c r="J29" i="1"/>
  <c r="G29" i="1"/>
  <c r="F29" i="1"/>
  <c r="C29" i="1"/>
  <c r="B29" i="1"/>
  <c r="M45" i="1" l="1"/>
  <c r="M42" i="1"/>
  <c r="M40" i="1"/>
  <c r="M39" i="1"/>
  <c r="M38" i="1"/>
  <c r="M37" i="1"/>
  <c r="M36" i="1"/>
  <c r="M35" i="1"/>
  <c r="M34" i="1"/>
  <c r="M33" i="1"/>
  <c r="M32" i="1"/>
  <c r="M31" i="1"/>
  <c r="M30" i="1"/>
  <c r="M28" i="1"/>
  <c r="M26" i="1"/>
  <c r="M25" i="1"/>
  <c r="M24" i="1"/>
  <c r="M21" i="1"/>
  <c r="M19" i="1"/>
  <c r="M17" i="1"/>
  <c r="M16" i="1"/>
  <c r="M15" i="1"/>
  <c r="M14" i="1"/>
  <c r="M13" i="1"/>
  <c r="M12" i="1"/>
  <c r="M11" i="1"/>
  <c r="M10" i="1"/>
  <c r="I10" i="1"/>
  <c r="I11" i="1"/>
  <c r="I12" i="1"/>
  <c r="I13" i="1"/>
  <c r="I14" i="1"/>
  <c r="I15" i="1"/>
  <c r="I16" i="1"/>
  <c r="I17" i="1"/>
  <c r="I19" i="1"/>
  <c r="I21" i="1"/>
  <c r="I24" i="1"/>
  <c r="I25" i="1"/>
  <c r="I26" i="1"/>
  <c r="I28" i="1"/>
  <c r="I30" i="1"/>
  <c r="I31" i="1"/>
  <c r="I32" i="1"/>
  <c r="I33" i="1"/>
  <c r="I34" i="1"/>
  <c r="I35" i="1"/>
  <c r="I36" i="1"/>
  <c r="I37" i="1"/>
  <c r="I38" i="1"/>
  <c r="I39" i="1"/>
  <c r="I40" i="1"/>
  <c r="I42" i="1"/>
  <c r="I45" i="1"/>
  <c r="E45" i="1"/>
  <c r="E42" i="1"/>
  <c r="E40" i="1"/>
  <c r="E39" i="1"/>
  <c r="E38" i="1"/>
  <c r="E37" i="1"/>
  <c r="E36" i="1"/>
  <c r="E35" i="1"/>
  <c r="E34" i="1"/>
  <c r="E33" i="1"/>
  <c r="E32" i="1"/>
  <c r="E31" i="1"/>
  <c r="E30" i="1"/>
  <c r="E28" i="1"/>
  <c r="E26" i="1"/>
  <c r="E25" i="1"/>
  <c r="E24" i="1"/>
  <c r="E21" i="1"/>
  <c r="E19" i="1"/>
  <c r="E17" i="1"/>
  <c r="E16" i="1"/>
  <c r="E15" i="1"/>
  <c r="E14" i="1"/>
  <c r="E13" i="1"/>
  <c r="E12" i="1"/>
  <c r="E11" i="1"/>
  <c r="E10" i="1"/>
  <c r="L45" i="1" l="1"/>
  <c r="H45" i="1"/>
  <c r="D45" i="1"/>
  <c r="K41" i="1" l="1"/>
  <c r="M41" i="1" s="1"/>
  <c r="J41" i="1"/>
  <c r="G41" i="1"/>
  <c r="F41" i="1"/>
  <c r="C41" i="1"/>
  <c r="B41" i="1"/>
  <c r="K27" i="1"/>
  <c r="M27" i="1" s="1"/>
  <c r="J27" i="1"/>
  <c r="G27" i="1"/>
  <c r="I27" i="1" s="1"/>
  <c r="F27" i="1"/>
  <c r="C27" i="1"/>
  <c r="E27" i="1" s="1"/>
  <c r="B27" i="1"/>
  <c r="K23" i="1"/>
  <c r="M23" i="1" s="1"/>
  <c r="J23" i="1"/>
  <c r="G23" i="1"/>
  <c r="I23" i="1" s="1"/>
  <c r="F23" i="1"/>
  <c r="C23" i="1"/>
  <c r="B23" i="1"/>
  <c r="K20" i="1"/>
  <c r="J20" i="1"/>
  <c r="G20" i="1"/>
  <c r="F20" i="1"/>
  <c r="C20" i="1"/>
  <c r="B20" i="1"/>
  <c r="K18" i="1"/>
  <c r="M18" i="1" s="1"/>
  <c r="J18" i="1"/>
  <c r="G18" i="1"/>
  <c r="I18" i="1" s="1"/>
  <c r="F18" i="1"/>
  <c r="C18" i="1"/>
  <c r="B18" i="1"/>
  <c r="K9" i="1"/>
  <c r="J9" i="1"/>
  <c r="G9" i="1"/>
  <c r="F9" i="1"/>
  <c r="C9" i="1"/>
  <c r="B9" i="1"/>
  <c r="L42" i="1"/>
  <c r="L40" i="1"/>
  <c r="L39" i="1"/>
  <c r="L38" i="1"/>
  <c r="L37" i="1"/>
  <c r="L36" i="1"/>
  <c r="L35" i="1"/>
  <c r="L34" i="1"/>
  <c r="L33" i="1"/>
  <c r="L32" i="1"/>
  <c r="L31" i="1"/>
  <c r="L30" i="1"/>
  <c r="L28" i="1"/>
  <c r="L26" i="1"/>
  <c r="L25" i="1"/>
  <c r="L24" i="1"/>
  <c r="L21" i="1"/>
  <c r="L19" i="1"/>
  <c r="L17" i="1"/>
  <c r="L16" i="1"/>
  <c r="L15" i="1"/>
  <c r="L14" i="1"/>
  <c r="L13" i="1"/>
  <c r="L12" i="1"/>
  <c r="L11" i="1"/>
  <c r="L10" i="1"/>
  <c r="H42" i="1"/>
  <c r="D42" i="1"/>
  <c r="H40" i="1"/>
  <c r="D40" i="1"/>
  <c r="H39" i="1"/>
  <c r="D39" i="1"/>
  <c r="H38" i="1"/>
  <c r="D38" i="1"/>
  <c r="H37" i="1"/>
  <c r="D37" i="1"/>
  <c r="H36" i="1"/>
  <c r="D36" i="1"/>
  <c r="H35" i="1"/>
  <c r="D35" i="1"/>
  <c r="H34" i="1"/>
  <c r="D34" i="1"/>
  <c r="H33" i="1"/>
  <c r="D33" i="1"/>
  <c r="H32" i="1"/>
  <c r="D32" i="1"/>
  <c r="H31" i="1"/>
  <c r="D31" i="1"/>
  <c r="H30" i="1"/>
  <c r="D30" i="1"/>
  <c r="H28" i="1"/>
  <c r="D28" i="1"/>
  <c r="H26" i="1"/>
  <c r="D26" i="1"/>
  <c r="H25" i="1"/>
  <c r="D25" i="1"/>
  <c r="H24" i="1"/>
  <c r="D24" i="1"/>
  <c r="H21" i="1"/>
  <c r="D21" i="1"/>
  <c r="H19" i="1"/>
  <c r="D19" i="1"/>
  <c r="H17" i="1"/>
  <c r="D17" i="1"/>
  <c r="H16" i="1"/>
  <c r="D16" i="1"/>
  <c r="H15" i="1"/>
  <c r="D15" i="1"/>
  <c r="H14" i="1"/>
  <c r="D14" i="1"/>
  <c r="H13" i="1"/>
  <c r="D13" i="1"/>
  <c r="H12" i="1"/>
  <c r="D12" i="1"/>
  <c r="H11" i="1"/>
  <c r="D11" i="1"/>
  <c r="H10" i="1"/>
  <c r="D10" i="1"/>
  <c r="H18" i="1" l="1"/>
  <c r="M20" i="1"/>
  <c r="E18" i="1"/>
  <c r="I41" i="1"/>
  <c r="I29" i="1"/>
  <c r="E29" i="1"/>
  <c r="L18" i="1"/>
  <c r="M29" i="1"/>
  <c r="I9" i="1"/>
  <c r="E20" i="1"/>
  <c r="E41" i="1"/>
  <c r="E23" i="1"/>
  <c r="E9" i="1"/>
  <c r="M9" i="1"/>
  <c r="I20" i="1"/>
  <c r="L41" i="1"/>
  <c r="G22" i="1"/>
  <c r="H41" i="1"/>
  <c r="J22" i="1"/>
  <c r="L29" i="1"/>
  <c r="K22" i="1"/>
  <c r="L23" i="1"/>
  <c r="H23" i="1"/>
  <c r="H20" i="1"/>
  <c r="F8" i="1"/>
  <c r="D9" i="1"/>
  <c r="L9" i="1"/>
  <c r="H9" i="1"/>
  <c r="D20" i="1"/>
  <c r="D18" i="1"/>
  <c r="H27" i="1"/>
  <c r="J8" i="1"/>
  <c r="B8" i="1"/>
  <c r="K8" i="1"/>
  <c r="M8" i="1" s="1"/>
  <c r="D41" i="1"/>
  <c r="C8" i="1"/>
  <c r="E8" i="1" s="1"/>
  <c r="D27" i="1"/>
  <c r="D29" i="1"/>
  <c r="G8" i="1"/>
  <c r="I8" i="1" s="1"/>
  <c r="D23" i="1"/>
  <c r="B22" i="1"/>
  <c r="F22" i="1"/>
  <c r="H29" i="1"/>
  <c r="L27" i="1"/>
  <c r="L20" i="1"/>
  <c r="C22" i="1"/>
  <c r="E22" i="1" s="1"/>
  <c r="M22" i="1" l="1"/>
  <c r="I22" i="1"/>
  <c r="L22" i="1"/>
  <c r="K43" i="1"/>
  <c r="L8" i="1"/>
  <c r="J43" i="1"/>
  <c r="D8" i="1"/>
  <c r="G43" i="1"/>
  <c r="H8" i="1"/>
  <c r="F43" i="1"/>
  <c r="F44" i="1" s="1"/>
  <c r="H22" i="1"/>
  <c r="D22" i="1"/>
  <c r="B43" i="1"/>
  <c r="B44" i="1" s="1"/>
  <c r="C43" i="1"/>
  <c r="J44" i="1" l="1"/>
  <c r="M43" i="1"/>
  <c r="K44" i="1"/>
  <c r="E43" i="1"/>
  <c r="C44" i="1"/>
  <c r="I43" i="1"/>
  <c r="G44" i="1"/>
  <c r="L43" i="1"/>
  <c r="H43" i="1"/>
  <c r="D43" i="1"/>
  <c r="E44" i="1" l="1"/>
  <c r="D44" i="1"/>
  <c r="M44" i="1"/>
  <c r="L44" i="1"/>
  <c r="I44" i="1"/>
  <c r="H44" i="1"/>
</calcChain>
</file>

<file path=xl/sharedStrings.xml><?xml version="1.0" encoding="utf-8"?>
<sst xmlns="http://schemas.openxmlformats.org/spreadsheetml/2006/main" count="52" uniqueCount="48">
  <si>
    <t>SEKTÖRLER</t>
  </si>
  <si>
    <t>I. TARIM</t>
  </si>
  <si>
    <t xml:space="preserve">   A. BİTKİSEL ÜRÜNLER</t>
  </si>
  <si>
    <t xml:space="preserve">   B. HAYVANSAL ÜRÜNLER</t>
  </si>
  <si>
    <t>II. SANAYİ</t>
  </si>
  <si>
    <t xml:space="preserve">   A. TARIMA DAYALI İŞLENMİŞ ÜRÜNLER</t>
  </si>
  <si>
    <t xml:space="preserve">   B. KİMYEVİ MADDELER VE MAM.</t>
  </si>
  <si>
    <t xml:space="preserve">   C. SANAYİ MAMULLERİ</t>
  </si>
  <si>
    <t>III. MADENCİLİK</t>
  </si>
  <si>
    <t>T O P L A M (TİM*)</t>
  </si>
  <si>
    <t>SON 12 AYLIK</t>
  </si>
  <si>
    <t xml:space="preserve">   C. AĞAÇ VE ORMAN ÜRÜNLERİ</t>
  </si>
  <si>
    <t>Değişim    ('25/'24)</t>
  </si>
  <si>
    <t xml:space="preserve"> Pay(25)  (%)</t>
  </si>
  <si>
    <t>1 - 31 TEMMUZ İHRACAT RAKAMLARI</t>
  </si>
  <si>
    <t xml:space="preserve">SEKTÖREL BAZDA İHRACAT RAKAMLARI -1.000 $ </t>
  </si>
  <si>
    <t>1 - 31 TEMMUZ</t>
  </si>
  <si>
    <t>1 OCAK  -  31 TEMMUZ</t>
  </si>
  <si>
    <t>2023 - 2024</t>
  </si>
  <si>
    <t>2024 - 2025</t>
  </si>
  <si>
    <t xml:space="preserve"> Hububat, Bakliyat, Yağlı Tohumlar ve Mamulleri </t>
  </si>
  <si>
    <t xml:space="preserve"> Yaş Meyve ve Sebze  </t>
  </si>
  <si>
    <t xml:space="preserve"> Meyve Sebze Mamulleri </t>
  </si>
  <si>
    <t xml:space="preserve"> Kuru Meyve ve Mamulleri  </t>
  </si>
  <si>
    <t xml:space="preserve"> Fındık ve Mamulleri </t>
  </si>
  <si>
    <t xml:space="preserve"> Zeytin ve Zeytinyağı </t>
  </si>
  <si>
    <t xml:space="preserve"> Tütün </t>
  </si>
  <si>
    <t xml:space="preserve"> Süs Bitkileri ve Mamulleri</t>
  </si>
  <si>
    <t xml:space="preserve"> Su Ürünleri ve Hayvansal Mamuller</t>
  </si>
  <si>
    <t xml:space="preserve"> Mobilya, Kağıt ve Orman Ürünleri</t>
  </si>
  <si>
    <t xml:space="preserve"> Tekstil ve Hammaddeleri</t>
  </si>
  <si>
    <t xml:space="preserve"> Deri ve Deri Mamulleri </t>
  </si>
  <si>
    <t xml:space="preserve"> Halı </t>
  </si>
  <si>
    <t xml:space="preserve"> Kimyevi Maddeler ve Mamulleri  </t>
  </si>
  <si>
    <t xml:space="preserve"> Hazırgiyim ve Konfeksiyon </t>
  </si>
  <si>
    <t xml:space="preserve"> Otomotiv Endüstrisi</t>
  </si>
  <si>
    <t xml:space="preserve"> Gemi, Yat ve Hizmetleri</t>
  </si>
  <si>
    <t xml:space="preserve"> Elektrik ve Elektronik</t>
  </si>
  <si>
    <t xml:space="preserve"> Makine ve Aksamları</t>
  </si>
  <si>
    <t xml:space="preserve"> Demir ve Demir Dışı Metaller </t>
  </si>
  <si>
    <t xml:space="preserve"> Çelik</t>
  </si>
  <si>
    <t xml:space="preserve"> Çimento Cam Seramik ve Toprak Ürünleri</t>
  </si>
  <si>
    <t xml:space="preserve"> Mücevher</t>
  </si>
  <si>
    <t xml:space="preserve"> Savunma ve Havacılık Sanayii</t>
  </si>
  <si>
    <t xml:space="preserve"> İklimlendirme Sanayii</t>
  </si>
  <si>
    <t xml:space="preserve"> Madencilik Ürünleri</t>
  </si>
  <si>
    <t>İhracatçı Birlikleri Kaydından Muaf İhracat ile Antrepo ve Serbest Bölgeler Farkı</t>
  </si>
  <si>
    <t>GENEL İHRACAT TOPLAMI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</si>
</sst>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-* #,##0.00\ _Y_T_L_-;\-* #,##0.00\ _Y_T_L_-;_-* &quot;-&quot;??\ _Y_T_L_-;_-@_-"/>
    <numFmt numFmtId="166" formatCode="0.0"/>
  </numFmts>
  <fonts count="49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indexed="8"/>
      <name val="Arial"/>
      <family val="2"/>
      <charset val="162"/>
    </font>
    <font>
      <b/>
      <sz val="20"/>
      <color indexed="8"/>
      <name val="Arial"/>
      <family val="2"/>
      <charset val="162"/>
    </font>
    <font>
      <b/>
      <sz val="20"/>
      <name val="Arial"/>
      <family val="2"/>
      <charset val="162"/>
    </font>
    <font>
      <b/>
      <sz val="14"/>
      <color indexed="8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1"/>
      <color indexed="8"/>
      <name val="Arial"/>
      <family val="2"/>
      <charset val="162"/>
    </font>
    <font>
      <b/>
      <sz val="13"/>
      <color indexed="8"/>
      <name val="Arial"/>
      <family val="2"/>
      <charset val="162"/>
    </font>
    <font>
      <sz val="11"/>
      <color indexed="8"/>
      <name val="Arial"/>
      <family val="2"/>
      <charset val="162"/>
    </font>
    <font>
      <sz val="12"/>
      <color indexed="8"/>
      <name val="Arial"/>
      <family val="2"/>
      <charset val="162"/>
    </font>
    <font>
      <b/>
      <sz val="12"/>
      <name val="Arial"/>
      <family val="2"/>
      <charset val="162"/>
    </font>
    <font>
      <sz val="12"/>
      <name val="Arial"/>
      <family val="2"/>
      <charset val="162"/>
    </font>
    <font>
      <sz val="10"/>
      <name val="Arial"/>
      <family val="2"/>
      <charset val="162"/>
    </font>
    <font>
      <b/>
      <sz val="16"/>
      <color indexed="8"/>
      <name val="Arial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62"/>
      <name val="Cambria"/>
      <family val="2"/>
      <charset val="162"/>
    </font>
    <font>
      <sz val="11"/>
      <color indexed="20"/>
      <name val="Calibri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62"/>
      <name val="Calibri"/>
      <family val="2"/>
      <charset val="162"/>
    </font>
    <font>
      <b/>
      <sz val="13"/>
      <color indexed="62"/>
      <name val="Calibri"/>
      <family val="2"/>
      <charset val="162"/>
    </font>
    <font>
      <b/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1"/>
      <color theme="1"/>
      <name val="Calibri"/>
      <family val="2"/>
      <scheme val="minor"/>
    </font>
    <font>
      <sz val="16"/>
      <color theme="1"/>
      <name val="Arial"/>
      <family val="2"/>
      <charset val="162"/>
    </font>
  </fonts>
  <fills count="4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37">
    <xf numFmtId="0" fontId="0" fillId="0" borderId="0"/>
    <xf numFmtId="0" fontId="16" fillId="0" borderId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3" borderId="0" applyNumberFormat="0" applyBorder="0" applyAlignment="0" applyProtection="0"/>
    <xf numFmtId="0" fontId="30" fillId="26" borderId="0" applyNumberFormat="0" applyBorder="0" applyAlignment="0" applyProtection="0"/>
    <xf numFmtId="0" fontId="30" fillId="25" borderId="0" applyNumberFormat="0" applyBorder="0" applyAlignment="0" applyProtection="0"/>
    <xf numFmtId="0" fontId="30" fillId="27" borderId="0" applyNumberFormat="0" applyBorder="0" applyAlignment="0" applyProtection="0"/>
    <xf numFmtId="0" fontId="30" fillId="24" borderId="0" applyNumberFormat="0" applyBorder="0" applyAlignment="0" applyProtection="0"/>
    <xf numFmtId="0" fontId="30" fillId="28" borderId="0" applyNumberFormat="0" applyBorder="0" applyAlignment="0" applyProtection="0"/>
    <xf numFmtId="0" fontId="30" fillId="27" borderId="0" applyNumberFormat="0" applyBorder="0" applyAlignment="0" applyProtection="0"/>
    <xf numFmtId="0" fontId="30" fillId="29" borderId="0" applyNumberFormat="0" applyBorder="0" applyAlignment="0" applyProtection="0"/>
    <xf numFmtId="0" fontId="30" fillId="28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31" fillId="27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4" fillId="5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4" fillId="8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" fillId="11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4" fillId="14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4" fillId="17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4" fillId="20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4" fillId="6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4" fillId="9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" fillId="12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4" fillId="15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4" fillId="18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4" fillId="21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15" fillId="7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5" fillId="1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15" fillId="13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15" fillId="16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15" fillId="19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5" fillId="22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7" fillId="0" borderId="15" applyNumberFormat="0" applyFill="0" applyAlignment="0" applyProtection="0"/>
    <xf numFmtId="0" fontId="38" fillId="0" borderId="16" applyNumberFormat="0" applyFill="0" applyAlignment="0" applyProtection="0"/>
    <xf numFmtId="0" fontId="38" fillId="0" borderId="0" applyNumberFormat="0" applyFill="0" applyBorder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165" fontId="28" fillId="0" borderId="0" applyFont="0" applyFill="0" applyBorder="0" applyAlignment="0" applyProtection="0"/>
    <xf numFmtId="0" fontId="28" fillId="0" borderId="0"/>
    <xf numFmtId="0" fontId="41" fillId="36" borderId="19" applyNumberFormat="0" applyAlignment="0" applyProtection="0"/>
    <xf numFmtId="0" fontId="1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2" fillId="28" borderId="17" applyNumberFormat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6" fillId="0" borderId="1" applyNumberFormat="0" applyFill="0" applyAlignment="0" applyProtection="0"/>
    <xf numFmtId="0" fontId="36" fillId="0" borderId="14" applyNumberFormat="0" applyFill="0" applyAlignment="0" applyProtection="0"/>
    <xf numFmtId="0" fontId="7" fillId="0" borderId="2" applyNumberFormat="0" applyFill="0" applyAlignment="0" applyProtection="0"/>
    <xf numFmtId="0" fontId="37" fillId="0" borderId="15" applyNumberFormat="0" applyFill="0" applyAlignment="0" applyProtection="0"/>
    <xf numFmtId="0" fontId="8" fillId="0" borderId="3" applyNumberFormat="0" applyFill="0" applyAlignment="0" applyProtection="0"/>
    <xf numFmtId="0" fontId="38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9" fillId="2" borderId="4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11" fillId="0" borderId="6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28" fillId="0" borderId="0"/>
    <xf numFmtId="0" fontId="30" fillId="0" borderId="0"/>
    <xf numFmtId="0" fontId="30" fillId="0" borderId="0"/>
    <xf numFmtId="0" fontId="28" fillId="0" borderId="0"/>
    <xf numFmtId="0" fontId="4" fillId="0" borderId="0"/>
    <xf numFmtId="0" fontId="30" fillId="0" borderId="0"/>
    <xf numFmtId="0" fontId="30" fillId="0" borderId="0"/>
    <xf numFmtId="0" fontId="28" fillId="25" borderId="20" applyNumberFormat="0" applyFont="0" applyAlignment="0" applyProtection="0"/>
    <xf numFmtId="0" fontId="4" fillId="4" borderId="7" applyNumberFormat="0" applyFont="0" applyAlignment="0" applyProtection="0"/>
    <xf numFmtId="0" fontId="4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8" fillId="25" borderId="20" applyNumberFormat="0" applyFont="0" applyAlignment="0" applyProtection="0"/>
    <xf numFmtId="0" fontId="10" fillId="3" borderId="5" applyNumberFormat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5" fillId="0" borderId="21" applyNumberFormat="0" applyFill="0" applyAlignment="0" applyProtection="0"/>
    <xf numFmtId="0" fontId="14" fillId="0" borderId="8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6" fillId="0" borderId="0" applyNumberFormat="0" applyFill="0" applyBorder="0" applyAlignment="0" applyProtection="0"/>
    <xf numFmtId="165" fontId="28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" fillId="5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8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" fillId="11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" fillId="14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2" fillId="17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" fillId="20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" fillId="6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9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2" fillId="12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" fillId="15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2" fillId="1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2" fillId="21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165" fontId="16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39" fillId="36" borderId="17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40" fillId="37" borderId="18" applyNumberFormat="0" applyAlignment="0" applyProtection="0"/>
    <xf numFmtId="0" fontId="43" fillId="38" borderId="0" applyNumberFormat="0" applyBorder="0" applyAlignment="0" applyProtection="0"/>
    <xf numFmtId="0" fontId="34" fillId="35" borderId="0" applyNumberFormat="0" applyBorder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16" fillId="0" borderId="0"/>
    <xf numFmtId="0" fontId="30" fillId="0" borderId="0"/>
    <xf numFmtId="0" fontId="30" fillId="0" borderId="0"/>
    <xf numFmtId="0" fontId="16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" fillId="4" borderId="7" applyNumberFormat="0" applyFont="0" applyAlignment="0" applyProtection="0"/>
    <xf numFmtId="0" fontId="16" fillId="25" borderId="20" applyNumberFormat="0" applyFont="0" applyAlignment="0" applyProtection="0"/>
    <xf numFmtId="0" fontId="44" fillId="28" borderId="0" applyNumberFormat="0" applyBorder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165" fontId="16" fillId="0" borderId="0" applyFont="0" applyFill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" fillId="0" borderId="0"/>
    <xf numFmtId="0" fontId="47" fillId="0" borderId="0"/>
  </cellStyleXfs>
  <cellXfs count="31">
    <xf numFmtId="0" fontId="0" fillId="0" borderId="0" xfId="0"/>
    <xf numFmtId="0" fontId="17" fillId="0" borderId="0" xfId="1" applyFont="1"/>
    <xf numFmtId="0" fontId="17" fillId="0" borderId="9" xfId="1" applyFont="1" applyBorder="1" applyAlignment="1">
      <alignment wrapText="1"/>
    </xf>
    <xf numFmtId="0" fontId="20" fillId="0" borderId="9" xfId="1" applyFont="1" applyBorder="1" applyAlignment="1">
      <alignment wrapText="1"/>
    </xf>
    <xf numFmtId="0" fontId="21" fillId="0" borderId="9" xfId="1" applyFont="1" applyBorder="1" applyAlignment="1">
      <alignment horizontal="center"/>
    </xf>
    <xf numFmtId="1" fontId="21" fillId="0" borderId="9" xfId="1" applyNumberFormat="1" applyFont="1" applyBorder="1" applyAlignment="1">
      <alignment horizontal="center"/>
    </xf>
    <xf numFmtId="2" fontId="22" fillId="0" borderId="9" xfId="1" applyNumberFormat="1" applyFont="1" applyBorder="1" applyAlignment="1">
      <alignment horizontal="center" wrapText="1"/>
    </xf>
    <xf numFmtId="3" fontId="21" fillId="0" borderId="9" xfId="1" applyNumberFormat="1" applyFont="1" applyBorder="1" applyAlignment="1">
      <alignment horizontal="center"/>
    </xf>
    <xf numFmtId="0" fontId="21" fillId="0" borderId="9" xfId="1" applyFont="1" applyBorder="1"/>
    <xf numFmtId="166" fontId="21" fillId="0" borderId="9" xfId="1" applyNumberFormat="1" applyFont="1" applyBorder="1" applyAlignment="1">
      <alignment horizontal="center"/>
    </xf>
    <xf numFmtId="0" fontId="17" fillId="0" borderId="9" xfId="1" applyFont="1" applyBorder="1"/>
    <xf numFmtId="3" fontId="24" fillId="0" borderId="9" xfId="1" applyNumberFormat="1" applyFont="1" applyBorder="1" applyAlignment="1">
      <alignment horizontal="center"/>
    </xf>
    <xf numFmtId="166" fontId="24" fillId="0" borderId="9" xfId="1" applyNumberFormat="1" applyFont="1" applyBorder="1" applyAlignment="1">
      <alignment horizontal="center"/>
    </xf>
    <xf numFmtId="0" fontId="17" fillId="0" borderId="9" xfId="0" applyFont="1" applyBorder="1"/>
    <xf numFmtId="3" fontId="26" fillId="0" borderId="9" xfId="1" applyNumberFormat="1" applyFont="1" applyBorder="1" applyAlignment="1">
      <alignment horizontal="center"/>
    </xf>
    <xf numFmtId="166" fontId="26" fillId="0" borderId="9" xfId="1" applyNumberFormat="1" applyFont="1" applyBorder="1" applyAlignment="1">
      <alignment horizontal="center"/>
    </xf>
    <xf numFmtId="0" fontId="18" fillId="0" borderId="0" xfId="1" applyFont="1"/>
    <xf numFmtId="0" fontId="23" fillId="0" borderId="9" xfId="1" applyFont="1" applyBorder="1"/>
    <xf numFmtId="0" fontId="25" fillId="0" borderId="9" xfId="1" applyFont="1" applyBorder="1" applyAlignment="1">
      <alignment vertical="center" wrapText="1"/>
    </xf>
    <xf numFmtId="3" fontId="25" fillId="0" borderId="9" xfId="1" applyNumberFormat="1" applyFont="1" applyBorder="1" applyAlignment="1">
      <alignment horizontal="center" vertical="center"/>
    </xf>
    <xf numFmtId="166" fontId="25" fillId="0" borderId="9" xfId="1" applyNumberFormat="1" applyFont="1" applyBorder="1" applyAlignment="1">
      <alignment horizontal="center" vertical="center"/>
    </xf>
    <xf numFmtId="166" fontId="27" fillId="0" borderId="9" xfId="1" applyNumberFormat="1" applyFont="1" applyBorder="1" applyAlignment="1">
      <alignment horizontal="center" vertical="center"/>
    </xf>
    <xf numFmtId="0" fontId="29" fillId="0" borderId="9" xfId="1" applyFont="1" applyBorder="1" applyAlignment="1">
      <alignment vertical="center"/>
    </xf>
    <xf numFmtId="3" fontId="29" fillId="39" borderId="9" xfId="1" applyNumberFormat="1" applyFont="1" applyFill="1" applyBorder="1" applyAlignment="1">
      <alignment horizontal="center" vertical="center"/>
    </xf>
    <xf numFmtId="166" fontId="48" fillId="0" borderId="9" xfId="335" applyNumberFormat="1" applyFont="1" applyBorder="1" applyAlignment="1">
      <alignment horizontal="center" vertical="center"/>
    </xf>
    <xf numFmtId="166" fontId="29" fillId="0" borderId="9" xfId="1" applyNumberFormat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19" fillId="0" borderId="10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18" fillId="0" borderId="0" xfId="1" applyFont="1" applyAlignment="1">
      <alignment horizontal="center"/>
    </xf>
  </cellXfs>
  <cellStyles count="337">
    <cellStyle name="%20 - Vurgu1 2" xfId="2" xr:uid="{00000000-0005-0000-0000-000000000000}"/>
    <cellStyle name="%20 - Vurgu2 2" xfId="3" xr:uid="{00000000-0005-0000-0000-000001000000}"/>
    <cellStyle name="%20 - Vurgu3 2" xfId="4" xr:uid="{00000000-0005-0000-0000-000002000000}"/>
    <cellStyle name="%20 - Vurgu4 2" xfId="5" xr:uid="{00000000-0005-0000-0000-000003000000}"/>
    <cellStyle name="%20 - Vurgu5 2" xfId="6" xr:uid="{00000000-0005-0000-0000-000004000000}"/>
    <cellStyle name="%20 - Vurgu6 2" xfId="7" xr:uid="{00000000-0005-0000-0000-000005000000}"/>
    <cellStyle name="%40 - Vurgu1 2" xfId="8" xr:uid="{00000000-0005-0000-0000-000006000000}"/>
    <cellStyle name="%40 - Vurgu2 2" xfId="9" xr:uid="{00000000-0005-0000-0000-000007000000}"/>
    <cellStyle name="%40 - Vurgu3 2" xfId="10" xr:uid="{00000000-0005-0000-0000-000008000000}"/>
    <cellStyle name="%40 - Vurgu4 2" xfId="11" xr:uid="{00000000-0005-0000-0000-000009000000}"/>
    <cellStyle name="%40 - Vurgu5 2" xfId="12" xr:uid="{00000000-0005-0000-0000-00000A000000}"/>
    <cellStyle name="%40 - Vurgu6 2" xfId="13" xr:uid="{00000000-0005-0000-0000-00000B000000}"/>
    <cellStyle name="%60 - Vurgu1 2" xfId="14" xr:uid="{00000000-0005-0000-0000-00000C000000}"/>
    <cellStyle name="%60 - Vurgu2 2" xfId="15" xr:uid="{00000000-0005-0000-0000-00000D000000}"/>
    <cellStyle name="%60 - Vurgu3 2" xfId="16" xr:uid="{00000000-0005-0000-0000-00000E000000}"/>
    <cellStyle name="%60 - Vurgu4 2" xfId="17" xr:uid="{00000000-0005-0000-0000-00000F000000}"/>
    <cellStyle name="%60 - Vurgu5 2" xfId="18" xr:uid="{00000000-0005-0000-0000-000010000000}"/>
    <cellStyle name="%60 - Vurgu6 2" xfId="19" xr:uid="{00000000-0005-0000-0000-000011000000}"/>
    <cellStyle name="20% - Accent1" xfId="20" xr:uid="{00000000-0005-0000-0000-000012000000}"/>
    <cellStyle name="20% - Accent1 2" xfId="21" xr:uid="{00000000-0005-0000-0000-000013000000}"/>
    <cellStyle name="20% - Accent1 2 2" xfId="22" xr:uid="{00000000-0005-0000-0000-000014000000}"/>
    <cellStyle name="20% - Accent1 2 2 2" xfId="170" xr:uid="{00000000-0005-0000-0000-000015000000}"/>
    <cellStyle name="20% - Accent1 2 3" xfId="171" xr:uid="{00000000-0005-0000-0000-000016000000}"/>
    <cellStyle name="20% - Accent1 3" xfId="172" xr:uid="{00000000-0005-0000-0000-000017000000}"/>
    <cellStyle name="20% - Accent1 4" xfId="173" xr:uid="{00000000-0005-0000-0000-000018000000}"/>
    <cellStyle name="20% - Accent2" xfId="23" xr:uid="{00000000-0005-0000-0000-000019000000}"/>
    <cellStyle name="20% - Accent2 2" xfId="24" xr:uid="{00000000-0005-0000-0000-00001A000000}"/>
    <cellStyle name="20% - Accent2 2 2" xfId="25" xr:uid="{00000000-0005-0000-0000-00001B000000}"/>
    <cellStyle name="20% - Accent2 2 2 2" xfId="174" xr:uid="{00000000-0005-0000-0000-00001C000000}"/>
    <cellStyle name="20% - Accent2 2 3" xfId="175" xr:uid="{00000000-0005-0000-0000-00001D000000}"/>
    <cellStyle name="20% - Accent2 3" xfId="176" xr:uid="{00000000-0005-0000-0000-00001E000000}"/>
    <cellStyle name="20% - Accent2 4" xfId="177" xr:uid="{00000000-0005-0000-0000-00001F000000}"/>
    <cellStyle name="20% - Accent3" xfId="26" xr:uid="{00000000-0005-0000-0000-000020000000}"/>
    <cellStyle name="20% - Accent3 2" xfId="27" xr:uid="{00000000-0005-0000-0000-000021000000}"/>
    <cellStyle name="20% - Accent3 2 2" xfId="28" xr:uid="{00000000-0005-0000-0000-000022000000}"/>
    <cellStyle name="20% - Accent3 2 2 2" xfId="178" xr:uid="{00000000-0005-0000-0000-000023000000}"/>
    <cellStyle name="20% - Accent3 2 3" xfId="179" xr:uid="{00000000-0005-0000-0000-000024000000}"/>
    <cellStyle name="20% - Accent3 3" xfId="180" xr:uid="{00000000-0005-0000-0000-000025000000}"/>
    <cellStyle name="20% - Accent3 4" xfId="181" xr:uid="{00000000-0005-0000-0000-000026000000}"/>
    <cellStyle name="20% - Accent4" xfId="29" xr:uid="{00000000-0005-0000-0000-000027000000}"/>
    <cellStyle name="20% - Accent4 2" xfId="30" xr:uid="{00000000-0005-0000-0000-000028000000}"/>
    <cellStyle name="20% - Accent4 2 2" xfId="31" xr:uid="{00000000-0005-0000-0000-000029000000}"/>
    <cellStyle name="20% - Accent4 2 2 2" xfId="182" xr:uid="{00000000-0005-0000-0000-00002A000000}"/>
    <cellStyle name="20% - Accent4 2 3" xfId="183" xr:uid="{00000000-0005-0000-0000-00002B000000}"/>
    <cellStyle name="20% - Accent4 3" xfId="184" xr:uid="{00000000-0005-0000-0000-00002C000000}"/>
    <cellStyle name="20% - Accent4 4" xfId="185" xr:uid="{00000000-0005-0000-0000-00002D000000}"/>
    <cellStyle name="20% - Accent5" xfId="32" xr:uid="{00000000-0005-0000-0000-00002E000000}"/>
    <cellStyle name="20% - Accent5 2" xfId="33" xr:uid="{00000000-0005-0000-0000-00002F000000}"/>
    <cellStyle name="20% - Accent5 2 2" xfId="34" xr:uid="{00000000-0005-0000-0000-000030000000}"/>
    <cellStyle name="20% - Accent5 2 2 2" xfId="186" xr:uid="{00000000-0005-0000-0000-000031000000}"/>
    <cellStyle name="20% - Accent5 2 3" xfId="187" xr:uid="{00000000-0005-0000-0000-000032000000}"/>
    <cellStyle name="20% - Accent5 3" xfId="188" xr:uid="{00000000-0005-0000-0000-000033000000}"/>
    <cellStyle name="20% - Accent5 4" xfId="189" xr:uid="{00000000-0005-0000-0000-000034000000}"/>
    <cellStyle name="20% - Accent6" xfId="35" xr:uid="{00000000-0005-0000-0000-000035000000}"/>
    <cellStyle name="20% - Accent6 2" xfId="36" xr:uid="{00000000-0005-0000-0000-000036000000}"/>
    <cellStyle name="20% - Accent6 2 2" xfId="37" xr:uid="{00000000-0005-0000-0000-000037000000}"/>
    <cellStyle name="20% - Accent6 2 2 2" xfId="190" xr:uid="{00000000-0005-0000-0000-000038000000}"/>
    <cellStyle name="20% - Accent6 2 3" xfId="191" xr:uid="{00000000-0005-0000-0000-000039000000}"/>
    <cellStyle name="20% - Accent6 3" xfId="192" xr:uid="{00000000-0005-0000-0000-00003A000000}"/>
    <cellStyle name="20% - Accent6 4" xfId="193" xr:uid="{00000000-0005-0000-0000-00003B000000}"/>
    <cellStyle name="40% - Accent1" xfId="38" xr:uid="{00000000-0005-0000-0000-00003C000000}"/>
    <cellStyle name="40% - Accent1 2" xfId="39" xr:uid="{00000000-0005-0000-0000-00003D000000}"/>
    <cellStyle name="40% - Accent1 2 2" xfId="40" xr:uid="{00000000-0005-0000-0000-00003E000000}"/>
    <cellStyle name="40% - Accent1 2 2 2" xfId="194" xr:uid="{00000000-0005-0000-0000-00003F000000}"/>
    <cellStyle name="40% - Accent1 2 3" xfId="195" xr:uid="{00000000-0005-0000-0000-000040000000}"/>
    <cellStyle name="40% - Accent1 3" xfId="196" xr:uid="{00000000-0005-0000-0000-000041000000}"/>
    <cellStyle name="40% - Accent1 4" xfId="197" xr:uid="{00000000-0005-0000-0000-000042000000}"/>
    <cellStyle name="40% - Accent2" xfId="41" xr:uid="{00000000-0005-0000-0000-000043000000}"/>
    <cellStyle name="40% - Accent2 2" xfId="42" xr:uid="{00000000-0005-0000-0000-000044000000}"/>
    <cellStyle name="40% - Accent2 2 2" xfId="43" xr:uid="{00000000-0005-0000-0000-000045000000}"/>
    <cellStyle name="40% - Accent2 2 2 2" xfId="198" xr:uid="{00000000-0005-0000-0000-000046000000}"/>
    <cellStyle name="40% - Accent2 2 3" xfId="199" xr:uid="{00000000-0005-0000-0000-000047000000}"/>
    <cellStyle name="40% - Accent2 3" xfId="200" xr:uid="{00000000-0005-0000-0000-000048000000}"/>
    <cellStyle name="40% - Accent2 4" xfId="201" xr:uid="{00000000-0005-0000-0000-000049000000}"/>
    <cellStyle name="40% - Accent3" xfId="44" xr:uid="{00000000-0005-0000-0000-00004A000000}"/>
    <cellStyle name="40% - Accent3 2" xfId="45" xr:uid="{00000000-0005-0000-0000-00004B000000}"/>
    <cellStyle name="40% - Accent3 2 2" xfId="46" xr:uid="{00000000-0005-0000-0000-00004C000000}"/>
    <cellStyle name="40% - Accent3 2 2 2" xfId="202" xr:uid="{00000000-0005-0000-0000-00004D000000}"/>
    <cellStyle name="40% - Accent3 2 3" xfId="203" xr:uid="{00000000-0005-0000-0000-00004E000000}"/>
    <cellStyle name="40% - Accent3 3" xfId="204" xr:uid="{00000000-0005-0000-0000-00004F000000}"/>
    <cellStyle name="40% - Accent3 4" xfId="205" xr:uid="{00000000-0005-0000-0000-000050000000}"/>
    <cellStyle name="40% - Accent4" xfId="47" xr:uid="{00000000-0005-0000-0000-000051000000}"/>
    <cellStyle name="40% - Accent4 2" xfId="48" xr:uid="{00000000-0005-0000-0000-000052000000}"/>
    <cellStyle name="40% - Accent4 2 2" xfId="49" xr:uid="{00000000-0005-0000-0000-000053000000}"/>
    <cellStyle name="40% - Accent4 2 2 2" xfId="206" xr:uid="{00000000-0005-0000-0000-000054000000}"/>
    <cellStyle name="40% - Accent4 2 3" xfId="207" xr:uid="{00000000-0005-0000-0000-000055000000}"/>
    <cellStyle name="40% - Accent4 3" xfId="208" xr:uid="{00000000-0005-0000-0000-000056000000}"/>
    <cellStyle name="40% - Accent4 4" xfId="209" xr:uid="{00000000-0005-0000-0000-000057000000}"/>
    <cellStyle name="40% - Accent5" xfId="50" xr:uid="{00000000-0005-0000-0000-000058000000}"/>
    <cellStyle name="40% - Accent5 2" xfId="51" xr:uid="{00000000-0005-0000-0000-000059000000}"/>
    <cellStyle name="40% - Accent5 2 2" xfId="52" xr:uid="{00000000-0005-0000-0000-00005A000000}"/>
    <cellStyle name="40% - Accent5 2 2 2" xfId="210" xr:uid="{00000000-0005-0000-0000-00005B000000}"/>
    <cellStyle name="40% - Accent5 2 3" xfId="211" xr:uid="{00000000-0005-0000-0000-00005C000000}"/>
    <cellStyle name="40% - Accent5 3" xfId="212" xr:uid="{00000000-0005-0000-0000-00005D000000}"/>
    <cellStyle name="40% - Accent5 4" xfId="213" xr:uid="{00000000-0005-0000-0000-00005E000000}"/>
    <cellStyle name="40% - Accent6" xfId="53" xr:uid="{00000000-0005-0000-0000-00005F000000}"/>
    <cellStyle name="40% - Accent6 2" xfId="54" xr:uid="{00000000-0005-0000-0000-000060000000}"/>
    <cellStyle name="40% - Accent6 2 2" xfId="55" xr:uid="{00000000-0005-0000-0000-000061000000}"/>
    <cellStyle name="40% - Accent6 2 2 2" xfId="214" xr:uid="{00000000-0005-0000-0000-000062000000}"/>
    <cellStyle name="40% - Accent6 2 3" xfId="215" xr:uid="{00000000-0005-0000-0000-000063000000}"/>
    <cellStyle name="40% - Accent6 3" xfId="216" xr:uid="{00000000-0005-0000-0000-000064000000}"/>
    <cellStyle name="40% - Accent6 4" xfId="217" xr:uid="{00000000-0005-0000-0000-000065000000}"/>
    <cellStyle name="60% - Accent1" xfId="56" xr:uid="{00000000-0005-0000-0000-000066000000}"/>
    <cellStyle name="60% - Accent1 2" xfId="57" xr:uid="{00000000-0005-0000-0000-000067000000}"/>
    <cellStyle name="60% - Accent1 2 2" xfId="58" xr:uid="{00000000-0005-0000-0000-000068000000}"/>
    <cellStyle name="60% - Accent1 2 2 2" xfId="218" xr:uid="{00000000-0005-0000-0000-000069000000}"/>
    <cellStyle name="60% - Accent1 2 3" xfId="219" xr:uid="{00000000-0005-0000-0000-00006A000000}"/>
    <cellStyle name="60% - Accent1 3" xfId="220" xr:uid="{00000000-0005-0000-0000-00006B000000}"/>
    <cellStyle name="60% - Accent2" xfId="59" xr:uid="{00000000-0005-0000-0000-00006C000000}"/>
    <cellStyle name="60% - Accent2 2" xfId="60" xr:uid="{00000000-0005-0000-0000-00006D000000}"/>
    <cellStyle name="60% - Accent2 2 2" xfId="61" xr:uid="{00000000-0005-0000-0000-00006E000000}"/>
    <cellStyle name="60% - Accent2 2 2 2" xfId="221" xr:uid="{00000000-0005-0000-0000-00006F000000}"/>
    <cellStyle name="60% - Accent2 2 3" xfId="222" xr:uid="{00000000-0005-0000-0000-000070000000}"/>
    <cellStyle name="60% - Accent2 3" xfId="223" xr:uid="{00000000-0005-0000-0000-000071000000}"/>
    <cellStyle name="60% - Accent3" xfId="62" xr:uid="{00000000-0005-0000-0000-000072000000}"/>
    <cellStyle name="60% - Accent3 2" xfId="63" xr:uid="{00000000-0005-0000-0000-000073000000}"/>
    <cellStyle name="60% - Accent3 2 2" xfId="64" xr:uid="{00000000-0005-0000-0000-000074000000}"/>
    <cellStyle name="60% - Accent3 2 2 2" xfId="224" xr:uid="{00000000-0005-0000-0000-000075000000}"/>
    <cellStyle name="60% - Accent3 2 3" xfId="225" xr:uid="{00000000-0005-0000-0000-000076000000}"/>
    <cellStyle name="60% - Accent3 3" xfId="226" xr:uid="{00000000-0005-0000-0000-000077000000}"/>
    <cellStyle name="60% - Accent4" xfId="65" xr:uid="{00000000-0005-0000-0000-000078000000}"/>
    <cellStyle name="60% - Accent4 2" xfId="66" xr:uid="{00000000-0005-0000-0000-000079000000}"/>
    <cellStyle name="60% - Accent4 2 2" xfId="67" xr:uid="{00000000-0005-0000-0000-00007A000000}"/>
    <cellStyle name="60% - Accent4 2 2 2" xfId="227" xr:uid="{00000000-0005-0000-0000-00007B000000}"/>
    <cellStyle name="60% - Accent4 2 3" xfId="228" xr:uid="{00000000-0005-0000-0000-00007C000000}"/>
    <cellStyle name="60% - Accent4 3" xfId="229" xr:uid="{00000000-0005-0000-0000-00007D000000}"/>
    <cellStyle name="60% - Accent5" xfId="68" xr:uid="{00000000-0005-0000-0000-00007E000000}"/>
    <cellStyle name="60% - Accent5 2" xfId="69" xr:uid="{00000000-0005-0000-0000-00007F000000}"/>
    <cellStyle name="60% - Accent5 2 2" xfId="70" xr:uid="{00000000-0005-0000-0000-000080000000}"/>
    <cellStyle name="60% - Accent5 2 2 2" xfId="230" xr:uid="{00000000-0005-0000-0000-000081000000}"/>
    <cellStyle name="60% - Accent5 2 3" xfId="231" xr:uid="{00000000-0005-0000-0000-000082000000}"/>
    <cellStyle name="60% - Accent5 3" xfId="232" xr:uid="{00000000-0005-0000-0000-000083000000}"/>
    <cellStyle name="60% - Accent6" xfId="71" xr:uid="{00000000-0005-0000-0000-000084000000}"/>
    <cellStyle name="60% - Accent6 2" xfId="72" xr:uid="{00000000-0005-0000-0000-000085000000}"/>
    <cellStyle name="60% - Accent6 2 2" xfId="73" xr:uid="{00000000-0005-0000-0000-000086000000}"/>
    <cellStyle name="60% - Accent6 2 2 2" xfId="233" xr:uid="{00000000-0005-0000-0000-000087000000}"/>
    <cellStyle name="60% - Accent6 2 3" xfId="234" xr:uid="{00000000-0005-0000-0000-000088000000}"/>
    <cellStyle name="60% - Accent6 3" xfId="235" xr:uid="{00000000-0005-0000-0000-000089000000}"/>
    <cellStyle name="Accent1 2" xfId="74" xr:uid="{00000000-0005-0000-0000-00008A000000}"/>
    <cellStyle name="Accent1 2 2" xfId="75" xr:uid="{00000000-0005-0000-0000-00008B000000}"/>
    <cellStyle name="Accent1 2 2 2" xfId="236" xr:uid="{00000000-0005-0000-0000-00008C000000}"/>
    <cellStyle name="Accent1 2 3" xfId="237" xr:uid="{00000000-0005-0000-0000-00008D000000}"/>
    <cellStyle name="Accent1 3" xfId="238" xr:uid="{00000000-0005-0000-0000-00008E000000}"/>
    <cellStyle name="Accent2 2" xfId="76" xr:uid="{00000000-0005-0000-0000-00008F000000}"/>
    <cellStyle name="Accent2 2 2" xfId="77" xr:uid="{00000000-0005-0000-0000-000090000000}"/>
    <cellStyle name="Accent2 2 2 2" xfId="239" xr:uid="{00000000-0005-0000-0000-000091000000}"/>
    <cellStyle name="Accent2 2 3" xfId="240" xr:uid="{00000000-0005-0000-0000-000092000000}"/>
    <cellStyle name="Accent2 3" xfId="241" xr:uid="{00000000-0005-0000-0000-000093000000}"/>
    <cellStyle name="Accent3 2" xfId="78" xr:uid="{00000000-0005-0000-0000-000094000000}"/>
    <cellStyle name="Accent3 2 2" xfId="79" xr:uid="{00000000-0005-0000-0000-000095000000}"/>
    <cellStyle name="Accent3 2 2 2" xfId="242" xr:uid="{00000000-0005-0000-0000-000096000000}"/>
    <cellStyle name="Accent3 2 3" xfId="243" xr:uid="{00000000-0005-0000-0000-000097000000}"/>
    <cellStyle name="Accent3 3" xfId="244" xr:uid="{00000000-0005-0000-0000-000098000000}"/>
    <cellStyle name="Accent4 2" xfId="80" xr:uid="{00000000-0005-0000-0000-000099000000}"/>
    <cellStyle name="Accent4 2 2" xfId="81" xr:uid="{00000000-0005-0000-0000-00009A000000}"/>
    <cellStyle name="Accent4 2 2 2" xfId="245" xr:uid="{00000000-0005-0000-0000-00009B000000}"/>
    <cellStyle name="Accent4 2 3" xfId="246" xr:uid="{00000000-0005-0000-0000-00009C000000}"/>
    <cellStyle name="Accent4 3" xfId="247" xr:uid="{00000000-0005-0000-0000-00009D000000}"/>
    <cellStyle name="Accent5 2" xfId="82" xr:uid="{00000000-0005-0000-0000-00009E000000}"/>
    <cellStyle name="Accent5 2 2" xfId="83" xr:uid="{00000000-0005-0000-0000-00009F000000}"/>
    <cellStyle name="Accent5 2 2 2" xfId="248" xr:uid="{00000000-0005-0000-0000-0000A0000000}"/>
    <cellStyle name="Accent5 2 3" xfId="249" xr:uid="{00000000-0005-0000-0000-0000A1000000}"/>
    <cellStyle name="Accent5 3" xfId="250" xr:uid="{00000000-0005-0000-0000-0000A2000000}"/>
    <cellStyle name="Accent6 2" xfId="84" xr:uid="{00000000-0005-0000-0000-0000A3000000}"/>
    <cellStyle name="Accent6 2 2" xfId="85" xr:uid="{00000000-0005-0000-0000-0000A4000000}"/>
    <cellStyle name="Accent6 2 2 2" xfId="251" xr:uid="{00000000-0005-0000-0000-0000A5000000}"/>
    <cellStyle name="Accent6 2 3" xfId="252" xr:uid="{00000000-0005-0000-0000-0000A6000000}"/>
    <cellStyle name="Accent6 3" xfId="253" xr:uid="{00000000-0005-0000-0000-0000A7000000}"/>
    <cellStyle name="Açıklama Metni 2" xfId="86" xr:uid="{00000000-0005-0000-0000-0000A8000000}"/>
    <cellStyle name="Ana Başlık 2" xfId="87" xr:uid="{00000000-0005-0000-0000-0000A9000000}"/>
    <cellStyle name="Bad 2" xfId="88" xr:uid="{00000000-0005-0000-0000-0000AA000000}"/>
    <cellStyle name="Bad 2 2" xfId="89" xr:uid="{00000000-0005-0000-0000-0000AB000000}"/>
    <cellStyle name="Bad 2 2 2" xfId="254" xr:uid="{00000000-0005-0000-0000-0000AC000000}"/>
    <cellStyle name="Bad 2 3" xfId="255" xr:uid="{00000000-0005-0000-0000-0000AD000000}"/>
    <cellStyle name="Bad 3" xfId="256" xr:uid="{00000000-0005-0000-0000-0000AE000000}"/>
    <cellStyle name="Bağlı Hücre 2" xfId="90" xr:uid="{00000000-0005-0000-0000-0000AF000000}"/>
    <cellStyle name="Başlık 1 2" xfId="91" xr:uid="{00000000-0005-0000-0000-0000B0000000}"/>
    <cellStyle name="Başlık 2 2" xfId="92" xr:uid="{00000000-0005-0000-0000-0000B1000000}"/>
    <cellStyle name="Başlık 3 2" xfId="93" xr:uid="{00000000-0005-0000-0000-0000B2000000}"/>
    <cellStyle name="Başlık 4 2" xfId="94" xr:uid="{00000000-0005-0000-0000-0000B3000000}"/>
    <cellStyle name="Calculation 2" xfId="95" xr:uid="{00000000-0005-0000-0000-0000B4000000}"/>
    <cellStyle name="Calculation 2 2" xfId="96" xr:uid="{00000000-0005-0000-0000-0000B5000000}"/>
    <cellStyle name="Calculation 2 2 2" xfId="257" xr:uid="{00000000-0005-0000-0000-0000B6000000}"/>
    <cellStyle name="Calculation 2 3" xfId="258" xr:uid="{00000000-0005-0000-0000-0000B7000000}"/>
    <cellStyle name="Calculation 3" xfId="259" xr:uid="{00000000-0005-0000-0000-0000B8000000}"/>
    <cellStyle name="Check Cell 2" xfId="97" xr:uid="{00000000-0005-0000-0000-0000B9000000}"/>
    <cellStyle name="Check Cell 2 2" xfId="98" xr:uid="{00000000-0005-0000-0000-0000BA000000}"/>
    <cellStyle name="Check Cell 2 2 2" xfId="260" xr:uid="{00000000-0005-0000-0000-0000BB000000}"/>
    <cellStyle name="Check Cell 2 3" xfId="261" xr:uid="{00000000-0005-0000-0000-0000BC000000}"/>
    <cellStyle name="Check Cell 3" xfId="262" xr:uid="{00000000-0005-0000-0000-0000BD000000}"/>
    <cellStyle name="Comma 2" xfId="99" xr:uid="{00000000-0005-0000-0000-0000BE000000}"/>
    <cellStyle name="Comma 2 2" xfId="100" xr:uid="{00000000-0005-0000-0000-0000BF000000}"/>
    <cellStyle name="Comma 2 3" xfId="263" xr:uid="{00000000-0005-0000-0000-0000C0000000}"/>
    <cellStyle name="Çıkış 2" xfId="101" xr:uid="{00000000-0005-0000-0000-0000C1000000}"/>
    <cellStyle name="Explanatory Text" xfId="102" xr:uid="{00000000-0005-0000-0000-0000C2000000}"/>
    <cellStyle name="Explanatory Text 2" xfId="103" xr:uid="{00000000-0005-0000-0000-0000C3000000}"/>
    <cellStyle name="Explanatory Text 2 2" xfId="104" xr:uid="{00000000-0005-0000-0000-0000C4000000}"/>
    <cellStyle name="Explanatory Text 2 2 2" xfId="264" xr:uid="{00000000-0005-0000-0000-0000C5000000}"/>
    <cellStyle name="Explanatory Text 2 3" xfId="265" xr:uid="{00000000-0005-0000-0000-0000C6000000}"/>
    <cellStyle name="Explanatory Text 3" xfId="266" xr:uid="{00000000-0005-0000-0000-0000C7000000}"/>
    <cellStyle name="Giriş 2" xfId="105" xr:uid="{00000000-0005-0000-0000-0000C8000000}"/>
    <cellStyle name="Good 2" xfId="106" xr:uid="{00000000-0005-0000-0000-0000C9000000}"/>
    <cellStyle name="Good 2 2" xfId="107" xr:uid="{00000000-0005-0000-0000-0000CA000000}"/>
    <cellStyle name="Good 2 2 2" xfId="267" xr:uid="{00000000-0005-0000-0000-0000CB000000}"/>
    <cellStyle name="Good 2 3" xfId="268" xr:uid="{00000000-0005-0000-0000-0000CC000000}"/>
    <cellStyle name="Good 3" xfId="269" xr:uid="{00000000-0005-0000-0000-0000CD000000}"/>
    <cellStyle name="Heading 1" xfId="108" xr:uid="{00000000-0005-0000-0000-0000CE000000}"/>
    <cellStyle name="Heading 1 2" xfId="109" xr:uid="{00000000-0005-0000-0000-0000CF000000}"/>
    <cellStyle name="Heading 2" xfId="110" xr:uid="{00000000-0005-0000-0000-0000D0000000}"/>
    <cellStyle name="Heading 2 2" xfId="111" xr:uid="{00000000-0005-0000-0000-0000D1000000}"/>
    <cellStyle name="Heading 3" xfId="112" xr:uid="{00000000-0005-0000-0000-0000D2000000}"/>
    <cellStyle name="Heading 3 2" xfId="113" xr:uid="{00000000-0005-0000-0000-0000D3000000}"/>
    <cellStyle name="Heading 4" xfId="114" xr:uid="{00000000-0005-0000-0000-0000D4000000}"/>
    <cellStyle name="Heading 4 2" xfId="115" xr:uid="{00000000-0005-0000-0000-0000D5000000}"/>
    <cellStyle name="Hesaplama 2" xfId="270" xr:uid="{00000000-0005-0000-0000-0000D6000000}"/>
    <cellStyle name="Input" xfId="116" xr:uid="{00000000-0005-0000-0000-0000D7000000}"/>
    <cellStyle name="Input 2" xfId="117" xr:uid="{00000000-0005-0000-0000-0000D8000000}"/>
    <cellStyle name="Input 2 2" xfId="118" xr:uid="{00000000-0005-0000-0000-0000D9000000}"/>
    <cellStyle name="Input 2 2 2" xfId="271" xr:uid="{00000000-0005-0000-0000-0000DA000000}"/>
    <cellStyle name="Input 2 3" xfId="272" xr:uid="{00000000-0005-0000-0000-0000DB000000}"/>
    <cellStyle name="Input 3" xfId="273" xr:uid="{00000000-0005-0000-0000-0000DC000000}"/>
    <cellStyle name="İşaretli Hücre 2" xfId="274" xr:uid="{00000000-0005-0000-0000-0000DD000000}"/>
    <cellStyle name="İyi 2" xfId="275" xr:uid="{00000000-0005-0000-0000-0000DE000000}"/>
    <cellStyle name="Kötü 2" xfId="276" xr:uid="{00000000-0005-0000-0000-0000DF000000}"/>
    <cellStyle name="Linked Cell" xfId="119" xr:uid="{00000000-0005-0000-0000-0000E0000000}"/>
    <cellStyle name="Linked Cell 2" xfId="120" xr:uid="{00000000-0005-0000-0000-0000E1000000}"/>
    <cellStyle name="Linked Cell 2 2" xfId="121" xr:uid="{00000000-0005-0000-0000-0000E2000000}"/>
    <cellStyle name="Linked Cell 2 2 2" xfId="277" xr:uid="{00000000-0005-0000-0000-0000E3000000}"/>
    <cellStyle name="Linked Cell 2 3" xfId="278" xr:uid="{00000000-0005-0000-0000-0000E4000000}"/>
    <cellStyle name="Linked Cell 3" xfId="279" xr:uid="{00000000-0005-0000-0000-0000E5000000}"/>
    <cellStyle name="Neutral 2" xfId="122" xr:uid="{00000000-0005-0000-0000-0000E6000000}"/>
    <cellStyle name="Neutral 2 2" xfId="123" xr:uid="{00000000-0005-0000-0000-0000E7000000}"/>
    <cellStyle name="Neutral 2 2 2" xfId="280" xr:uid="{00000000-0005-0000-0000-0000E8000000}"/>
    <cellStyle name="Neutral 2 3" xfId="281" xr:uid="{00000000-0005-0000-0000-0000E9000000}"/>
    <cellStyle name="Neutral 3" xfId="282" xr:uid="{00000000-0005-0000-0000-0000EA000000}"/>
    <cellStyle name="Normal" xfId="0" builtinId="0"/>
    <cellStyle name="Normal 2" xfId="335" xr:uid="{00000000-0005-0000-0000-0000EC000000}"/>
    <cellStyle name="Normal 2 2" xfId="124" xr:uid="{00000000-0005-0000-0000-0000ED000000}"/>
    <cellStyle name="Normal 2 2 2" xfId="283" xr:uid="{00000000-0005-0000-0000-0000EE000000}"/>
    <cellStyle name="Normal 2 3" xfId="125" xr:uid="{00000000-0005-0000-0000-0000EF000000}"/>
    <cellStyle name="Normal 2 3 2" xfId="126" xr:uid="{00000000-0005-0000-0000-0000F0000000}"/>
    <cellStyle name="Normal 2 3 2 2" xfId="284" xr:uid="{00000000-0005-0000-0000-0000F1000000}"/>
    <cellStyle name="Normal 2 3 3" xfId="285" xr:uid="{00000000-0005-0000-0000-0000F2000000}"/>
    <cellStyle name="Normal 3" xfId="127" xr:uid="{00000000-0005-0000-0000-0000F3000000}"/>
    <cellStyle name="Normal 3 2" xfId="286" xr:uid="{00000000-0005-0000-0000-0000F4000000}"/>
    <cellStyle name="Normal 4" xfId="128" xr:uid="{00000000-0005-0000-0000-0000F5000000}"/>
    <cellStyle name="Normal 4 2" xfId="129" xr:uid="{00000000-0005-0000-0000-0000F6000000}"/>
    <cellStyle name="Normal 4 2 2" xfId="130" xr:uid="{00000000-0005-0000-0000-0000F7000000}"/>
    <cellStyle name="Normal 4 2 2 2" xfId="287" xr:uid="{00000000-0005-0000-0000-0000F8000000}"/>
    <cellStyle name="Normal 4 2 3" xfId="288" xr:uid="{00000000-0005-0000-0000-0000F9000000}"/>
    <cellStyle name="Normal 4 3" xfId="289" xr:uid="{00000000-0005-0000-0000-0000FA000000}"/>
    <cellStyle name="Normal 4 4" xfId="290" xr:uid="{00000000-0005-0000-0000-0000FB000000}"/>
    <cellStyle name="Normal 5" xfId="291" xr:uid="{00000000-0005-0000-0000-0000FC000000}"/>
    <cellStyle name="Normal 5 2" xfId="292" xr:uid="{00000000-0005-0000-0000-0000FD000000}"/>
    <cellStyle name="Normal 5 3" xfId="293" xr:uid="{00000000-0005-0000-0000-0000FE000000}"/>
    <cellStyle name="Normal 6" xfId="336" xr:uid="{00000000-0005-0000-0000-0000FF000000}"/>
    <cellStyle name="Normal_MAYIS_2009_İHRACAT_RAKAMLARI" xfId="1" xr:uid="{00000000-0005-0000-0000-000000010000}"/>
    <cellStyle name="Not 2" xfId="131" xr:uid="{00000000-0005-0000-0000-000001010000}"/>
    <cellStyle name="Not 3" xfId="294" xr:uid="{00000000-0005-0000-0000-000002010000}"/>
    <cellStyle name="Note 2" xfId="132" xr:uid="{00000000-0005-0000-0000-000003010000}"/>
    <cellStyle name="Note 2 2" xfId="133" xr:uid="{00000000-0005-0000-0000-000004010000}"/>
    <cellStyle name="Note 2 2 2" xfId="134" xr:uid="{00000000-0005-0000-0000-000005010000}"/>
    <cellStyle name="Note 2 2 2 2" xfId="135" xr:uid="{00000000-0005-0000-0000-000006010000}"/>
    <cellStyle name="Note 2 2 2 2 2" xfId="295" xr:uid="{00000000-0005-0000-0000-000007010000}"/>
    <cellStyle name="Note 2 2 2 3" xfId="296" xr:uid="{00000000-0005-0000-0000-000008010000}"/>
    <cellStyle name="Note 2 2 3" xfId="136" xr:uid="{00000000-0005-0000-0000-000009010000}"/>
    <cellStyle name="Note 2 2 3 2" xfId="137" xr:uid="{00000000-0005-0000-0000-00000A010000}"/>
    <cellStyle name="Note 2 2 3 2 2" xfId="138" xr:uid="{00000000-0005-0000-0000-00000B010000}"/>
    <cellStyle name="Note 2 2 3 2 2 2" xfId="297" xr:uid="{00000000-0005-0000-0000-00000C010000}"/>
    <cellStyle name="Note 2 2 3 2 3" xfId="298" xr:uid="{00000000-0005-0000-0000-00000D010000}"/>
    <cellStyle name="Note 2 2 3 3" xfId="139" xr:uid="{00000000-0005-0000-0000-00000E010000}"/>
    <cellStyle name="Note 2 2 3 3 2" xfId="140" xr:uid="{00000000-0005-0000-0000-00000F010000}"/>
    <cellStyle name="Note 2 2 3 3 2 2" xfId="299" xr:uid="{00000000-0005-0000-0000-000010010000}"/>
    <cellStyle name="Note 2 2 3 3 3" xfId="300" xr:uid="{00000000-0005-0000-0000-000011010000}"/>
    <cellStyle name="Note 2 2 3 4" xfId="301" xr:uid="{00000000-0005-0000-0000-000012010000}"/>
    <cellStyle name="Note 2 2 4" xfId="141" xr:uid="{00000000-0005-0000-0000-000013010000}"/>
    <cellStyle name="Note 2 2 4 2" xfId="142" xr:uid="{00000000-0005-0000-0000-000014010000}"/>
    <cellStyle name="Note 2 2 4 2 2" xfId="302" xr:uid="{00000000-0005-0000-0000-000015010000}"/>
    <cellStyle name="Note 2 2 4 3" xfId="303" xr:uid="{00000000-0005-0000-0000-000016010000}"/>
    <cellStyle name="Note 2 2 5" xfId="304" xr:uid="{00000000-0005-0000-0000-000017010000}"/>
    <cellStyle name="Note 2 2 6" xfId="305" xr:uid="{00000000-0005-0000-0000-000018010000}"/>
    <cellStyle name="Note 2 3" xfId="143" xr:uid="{00000000-0005-0000-0000-000019010000}"/>
    <cellStyle name="Note 2 3 2" xfId="144" xr:uid="{00000000-0005-0000-0000-00001A010000}"/>
    <cellStyle name="Note 2 3 2 2" xfId="145" xr:uid="{00000000-0005-0000-0000-00001B010000}"/>
    <cellStyle name="Note 2 3 2 2 2" xfId="306" xr:uid="{00000000-0005-0000-0000-00001C010000}"/>
    <cellStyle name="Note 2 3 2 3" xfId="307" xr:uid="{00000000-0005-0000-0000-00001D010000}"/>
    <cellStyle name="Note 2 3 3" xfId="146" xr:uid="{00000000-0005-0000-0000-00001E010000}"/>
    <cellStyle name="Note 2 3 3 2" xfId="147" xr:uid="{00000000-0005-0000-0000-00001F010000}"/>
    <cellStyle name="Note 2 3 3 2 2" xfId="308" xr:uid="{00000000-0005-0000-0000-000020010000}"/>
    <cellStyle name="Note 2 3 3 3" xfId="309" xr:uid="{00000000-0005-0000-0000-000021010000}"/>
    <cellStyle name="Note 2 3 4" xfId="310" xr:uid="{00000000-0005-0000-0000-000022010000}"/>
    <cellStyle name="Note 2 4" xfId="148" xr:uid="{00000000-0005-0000-0000-000023010000}"/>
    <cellStyle name="Note 2 4 2" xfId="149" xr:uid="{00000000-0005-0000-0000-000024010000}"/>
    <cellStyle name="Note 2 4 2 2" xfId="311" xr:uid="{00000000-0005-0000-0000-000025010000}"/>
    <cellStyle name="Note 2 4 3" xfId="312" xr:uid="{00000000-0005-0000-0000-000026010000}"/>
    <cellStyle name="Note 2 5" xfId="313" xr:uid="{00000000-0005-0000-0000-000027010000}"/>
    <cellStyle name="Note 3" xfId="150" xr:uid="{00000000-0005-0000-0000-000028010000}"/>
    <cellStyle name="Note 3 2" xfId="314" xr:uid="{00000000-0005-0000-0000-000029010000}"/>
    <cellStyle name="Nötr 2" xfId="315" xr:uid="{00000000-0005-0000-0000-00002A010000}"/>
    <cellStyle name="Output" xfId="151" xr:uid="{00000000-0005-0000-0000-00002B010000}"/>
    <cellStyle name="Output 2" xfId="152" xr:uid="{00000000-0005-0000-0000-00002C010000}"/>
    <cellStyle name="Output 2 2" xfId="153" xr:uid="{00000000-0005-0000-0000-00002D010000}"/>
    <cellStyle name="Output 2 2 2" xfId="316" xr:uid="{00000000-0005-0000-0000-00002E010000}"/>
    <cellStyle name="Output 2 3" xfId="317" xr:uid="{00000000-0005-0000-0000-00002F010000}"/>
    <cellStyle name="Output 3" xfId="318" xr:uid="{00000000-0005-0000-0000-000030010000}"/>
    <cellStyle name="Percent 2" xfId="154" xr:uid="{00000000-0005-0000-0000-000031010000}"/>
    <cellStyle name="Percent 2 2" xfId="155" xr:uid="{00000000-0005-0000-0000-000032010000}"/>
    <cellStyle name="Percent 2 2 2" xfId="319" xr:uid="{00000000-0005-0000-0000-000033010000}"/>
    <cellStyle name="Percent 2 3" xfId="320" xr:uid="{00000000-0005-0000-0000-000034010000}"/>
    <cellStyle name="Percent 3" xfId="156" xr:uid="{00000000-0005-0000-0000-000035010000}"/>
    <cellStyle name="Percent 3 2" xfId="321" xr:uid="{00000000-0005-0000-0000-000036010000}"/>
    <cellStyle name="Title" xfId="157" xr:uid="{00000000-0005-0000-0000-000037010000}"/>
    <cellStyle name="Title 2" xfId="158" xr:uid="{00000000-0005-0000-0000-000038010000}"/>
    <cellStyle name="Toplam 2" xfId="159" xr:uid="{00000000-0005-0000-0000-000039010000}"/>
    <cellStyle name="Total" xfId="160" xr:uid="{00000000-0005-0000-0000-00003A010000}"/>
    <cellStyle name="Total 2" xfId="161" xr:uid="{00000000-0005-0000-0000-00003B010000}"/>
    <cellStyle name="Total 2 2" xfId="162" xr:uid="{00000000-0005-0000-0000-00003C010000}"/>
    <cellStyle name="Total 2 2 2" xfId="322" xr:uid="{00000000-0005-0000-0000-00003D010000}"/>
    <cellStyle name="Total 2 3" xfId="323" xr:uid="{00000000-0005-0000-0000-00003E010000}"/>
    <cellStyle name="Total 3" xfId="324" xr:uid="{00000000-0005-0000-0000-00003F010000}"/>
    <cellStyle name="Uyarı Metni 2" xfId="163" xr:uid="{00000000-0005-0000-0000-000040010000}"/>
    <cellStyle name="Virgül 2" xfId="164" xr:uid="{00000000-0005-0000-0000-000042010000}"/>
    <cellStyle name="Virgül 3" xfId="325" xr:uid="{00000000-0005-0000-0000-000043010000}"/>
    <cellStyle name="Vurgu1 2" xfId="326" xr:uid="{00000000-0005-0000-0000-000044010000}"/>
    <cellStyle name="Vurgu2 2" xfId="327" xr:uid="{00000000-0005-0000-0000-000045010000}"/>
    <cellStyle name="Vurgu3 2" xfId="328" xr:uid="{00000000-0005-0000-0000-000046010000}"/>
    <cellStyle name="Vurgu4 2" xfId="329" xr:uid="{00000000-0005-0000-0000-000047010000}"/>
    <cellStyle name="Vurgu5 2" xfId="330" xr:uid="{00000000-0005-0000-0000-000048010000}"/>
    <cellStyle name="Vurgu6 2" xfId="331" xr:uid="{00000000-0005-0000-0000-000049010000}"/>
    <cellStyle name="Warning Text" xfId="165" xr:uid="{00000000-0005-0000-0000-00004A010000}"/>
    <cellStyle name="Warning Text 2" xfId="166" xr:uid="{00000000-0005-0000-0000-00004B010000}"/>
    <cellStyle name="Warning Text 2 2" xfId="167" xr:uid="{00000000-0005-0000-0000-00004C010000}"/>
    <cellStyle name="Warning Text 2 2 2" xfId="332" xr:uid="{00000000-0005-0000-0000-00004D010000}"/>
    <cellStyle name="Warning Text 2 3" xfId="333" xr:uid="{00000000-0005-0000-0000-00004E010000}"/>
    <cellStyle name="Warning Text 3" xfId="334" xr:uid="{00000000-0005-0000-0000-00004F010000}"/>
    <cellStyle name="Yüzde 2" xfId="168" xr:uid="{00000000-0005-0000-0000-000050010000}"/>
    <cellStyle name="Yüzde 3" xfId="169" xr:uid="{00000000-0005-0000-0000-000051010000}"/>
  </cellStyles>
  <dxfs count="6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71438</xdr:colOff>
      <xdr:row>0</xdr:row>
      <xdr:rowOff>0</xdr:rowOff>
    </xdr:from>
    <xdr:to>
      <xdr:col>0</xdr:col>
      <xdr:colOff>3452812</xdr:colOff>
      <xdr:row>3</xdr:row>
      <xdr:rowOff>119062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8" y="0"/>
          <a:ext cx="3381374" cy="7858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5"/>
  <sheetViews>
    <sheetView showGridLines="0" tabSelected="1" zoomScale="85" zoomScaleNormal="85" workbookViewId="0">
      <pane xSplit="1" ySplit="7" topLeftCell="B8" activePane="bottomRight" state="frozen"/>
      <selection activeCell="B16" sqref="B16"/>
      <selection pane="topRight" activeCell="B16" sqref="B16"/>
      <selection pane="bottomLeft" activeCell="B16" sqref="B16"/>
      <selection pane="bottomRight" activeCell="D36" sqref="D36"/>
    </sheetView>
  </sheetViews>
  <sheetFormatPr defaultColWidth="9.140625" defaultRowHeight="12.75" x14ac:dyDescent="0.2"/>
  <cols>
    <col min="1" max="1" width="52.28515625" style="1" customWidth="1"/>
    <col min="2" max="2" width="17.85546875" style="1" customWidth="1"/>
    <col min="3" max="3" width="17" style="1" bestFit="1" customWidth="1"/>
    <col min="4" max="4" width="10.5703125" style="1" bestFit="1" customWidth="1"/>
    <col min="5" max="5" width="13.5703125" style="1" bestFit="1" customWidth="1"/>
    <col min="6" max="7" width="18.85546875" style="1" bestFit="1" customWidth="1"/>
    <col min="8" max="8" width="10.28515625" style="1" bestFit="1" customWidth="1"/>
    <col min="9" max="9" width="13.5703125" style="1" bestFit="1" customWidth="1"/>
    <col min="10" max="11" width="18.7109375" style="1" bestFit="1" customWidth="1"/>
    <col min="12" max="13" width="9.42578125" style="1" bestFit="1" customWidth="1"/>
    <col min="14" max="16384" width="9.140625" style="1"/>
  </cols>
  <sheetData>
    <row r="1" spans="1:13" ht="26.25" x14ac:dyDescent="0.4">
      <c r="B1" s="30" t="s">
        <v>14</v>
      </c>
      <c r="C1" s="30"/>
      <c r="D1" s="30"/>
      <c r="E1" s="30"/>
      <c r="F1" s="30"/>
      <c r="G1" s="30"/>
      <c r="H1" s="30"/>
      <c r="I1" s="30"/>
      <c r="J1" s="30"/>
      <c r="K1" s="16"/>
      <c r="L1" s="16"/>
      <c r="M1" s="16"/>
    </row>
    <row r="5" spans="1:13" ht="26.25" x14ac:dyDescent="0.2">
      <c r="A5" s="27" t="s">
        <v>15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9"/>
    </row>
    <row r="6" spans="1:13" ht="18" x14ac:dyDescent="0.2">
      <c r="A6" s="2"/>
      <c r="B6" s="26" t="s">
        <v>16</v>
      </c>
      <c r="C6" s="26"/>
      <c r="D6" s="26"/>
      <c r="E6" s="26"/>
      <c r="F6" s="26" t="s">
        <v>17</v>
      </c>
      <c r="G6" s="26"/>
      <c r="H6" s="26"/>
      <c r="I6" s="26"/>
      <c r="J6" s="26" t="s">
        <v>10</v>
      </c>
      <c r="K6" s="26"/>
      <c r="L6" s="26"/>
      <c r="M6" s="26"/>
    </row>
    <row r="7" spans="1:13" ht="30" x14ac:dyDescent="0.25">
      <c r="A7" s="3" t="s">
        <v>0</v>
      </c>
      <c r="B7" s="4">
        <v>2024</v>
      </c>
      <c r="C7" s="5">
        <v>2025</v>
      </c>
      <c r="D7" s="6" t="s">
        <v>12</v>
      </c>
      <c r="E7" s="6" t="s">
        <v>13</v>
      </c>
      <c r="F7" s="4">
        <v>2024</v>
      </c>
      <c r="G7" s="5">
        <v>2025</v>
      </c>
      <c r="H7" s="6" t="s">
        <v>12</v>
      </c>
      <c r="I7" s="6" t="s">
        <v>13</v>
      </c>
      <c r="J7" s="4" t="s">
        <v>18</v>
      </c>
      <c r="K7" s="4" t="s">
        <v>19</v>
      </c>
      <c r="L7" s="6" t="s">
        <v>12</v>
      </c>
      <c r="M7" s="6" t="s">
        <v>13</v>
      </c>
    </row>
    <row r="8" spans="1:13" ht="16.5" x14ac:dyDescent="0.25">
      <c r="A8" s="17" t="s">
        <v>1</v>
      </c>
      <c r="B8" s="7">
        <f>B9+B18+B20</f>
        <v>2844490.0652299998</v>
      </c>
      <c r="C8" s="7">
        <f>C9+C18+C20</f>
        <v>2919114.0540800001</v>
      </c>
      <c r="D8" s="9">
        <f t="shared" ref="D8:D45" si="0">(C8-B8)/B8*100</f>
        <v>2.6234575315335604</v>
      </c>
      <c r="E8" s="9">
        <f t="shared" ref="E8:E45" si="1">C8/C$45*100</f>
        <v>11.698976024979121</v>
      </c>
      <c r="F8" s="7">
        <f>F9+F18+F20</f>
        <v>20275001.318890002</v>
      </c>
      <c r="G8" s="7">
        <f>G9+G18+G20</f>
        <v>20441231.639370002</v>
      </c>
      <c r="H8" s="9">
        <f t="shared" ref="H8:H45" si="2">(G8-F8)/F8*100</f>
        <v>0.81987822277044797</v>
      </c>
      <c r="I8" s="9">
        <f t="shared" ref="I8:I45" si="3">G8/G$45*100</f>
        <v>13.073159555213259</v>
      </c>
      <c r="J8" s="7">
        <f>J9+J18+J20</f>
        <v>35978741.864309996</v>
      </c>
      <c r="K8" s="7">
        <f>K9+K18+K20</f>
        <v>36357038.576419994</v>
      </c>
      <c r="L8" s="9">
        <f t="shared" ref="L8:L45" si="4">(K8-J8)/J8*100</f>
        <v>1.0514450825898909</v>
      </c>
      <c r="M8" s="9">
        <f t="shared" ref="M8:M45" si="5">K8/K$45*100</f>
        <v>13.493849850118306</v>
      </c>
    </row>
    <row r="9" spans="1:13" ht="15.75" x14ac:dyDescent="0.25">
      <c r="A9" s="8" t="s">
        <v>2</v>
      </c>
      <c r="B9" s="7">
        <f>B10+B11+B12+B13+B14+B15+B16+B17</f>
        <v>1851939.7414799999</v>
      </c>
      <c r="C9" s="7">
        <f>C10+C11+C12+C13+C14+C15+C16+C17</f>
        <v>1856548.3202800001</v>
      </c>
      <c r="D9" s="9">
        <f t="shared" si="0"/>
        <v>0.24885144461111081</v>
      </c>
      <c r="E9" s="9">
        <f t="shared" si="1"/>
        <v>7.4405158160277001</v>
      </c>
      <c r="F9" s="7">
        <f>F10+F11+F12+F13+F14+F15+F16+F17</f>
        <v>13643264.882370001</v>
      </c>
      <c r="G9" s="7">
        <f>G10+G11+G12+G13+G14+G15+G16+G17</f>
        <v>13759424.136880001</v>
      </c>
      <c r="H9" s="9">
        <f t="shared" si="2"/>
        <v>0.85140364503296284</v>
      </c>
      <c r="I9" s="9">
        <f t="shared" si="3"/>
        <v>8.7998194190430219</v>
      </c>
      <c r="J9" s="7">
        <f>J10+J11+J12+J13+J14+J15+J16+J17</f>
        <v>24460775.685790002</v>
      </c>
      <c r="K9" s="7">
        <f>K10+K11+K12+K13+K14+K15+K16+K17</f>
        <v>24552395.527389996</v>
      </c>
      <c r="L9" s="9">
        <f t="shared" si="4"/>
        <v>0.37455820198383211</v>
      </c>
      <c r="M9" s="9">
        <f t="shared" si="5"/>
        <v>9.1125776927879798</v>
      </c>
    </row>
    <row r="10" spans="1:13" ht="14.25" x14ac:dyDescent="0.2">
      <c r="A10" s="10" t="s">
        <v>20</v>
      </c>
      <c r="B10" s="11">
        <v>941717.77703</v>
      </c>
      <c r="C10" s="11">
        <v>1030449.17719</v>
      </c>
      <c r="D10" s="12">
        <f t="shared" si="0"/>
        <v>9.4222921478494364</v>
      </c>
      <c r="E10" s="12">
        <f t="shared" si="1"/>
        <v>4.1297462159986198</v>
      </c>
      <c r="F10" s="11">
        <v>6769618.2266600002</v>
      </c>
      <c r="G10" s="11">
        <v>7117638.1979200002</v>
      </c>
      <c r="H10" s="12">
        <f t="shared" si="2"/>
        <v>5.1409098653367691</v>
      </c>
      <c r="I10" s="12">
        <f t="shared" si="3"/>
        <v>4.5520750148182625</v>
      </c>
      <c r="J10" s="11">
        <v>12509287.93328</v>
      </c>
      <c r="K10" s="11">
        <v>12243203.011670001</v>
      </c>
      <c r="L10" s="12">
        <f t="shared" si="4"/>
        <v>-2.1270988646931781</v>
      </c>
      <c r="M10" s="12">
        <f t="shared" si="5"/>
        <v>4.5440429031846339</v>
      </c>
    </row>
    <row r="11" spans="1:13" ht="14.25" x14ac:dyDescent="0.2">
      <c r="A11" s="10" t="s">
        <v>21</v>
      </c>
      <c r="B11" s="11">
        <v>205536.84400000001</v>
      </c>
      <c r="C11" s="11">
        <v>121605.33012</v>
      </c>
      <c r="D11" s="12">
        <f t="shared" si="0"/>
        <v>-40.835264493990195</v>
      </c>
      <c r="E11" s="12">
        <f t="shared" si="1"/>
        <v>0.48735945743371173</v>
      </c>
      <c r="F11" s="11">
        <v>1922174.69554</v>
      </c>
      <c r="G11" s="11">
        <v>1812833.72401</v>
      </c>
      <c r="H11" s="12">
        <f t="shared" si="2"/>
        <v>-5.6883992794048632</v>
      </c>
      <c r="I11" s="12">
        <f t="shared" si="3"/>
        <v>1.1593951352426719</v>
      </c>
      <c r="J11" s="11">
        <v>3517588.9558600001</v>
      </c>
      <c r="K11" s="11">
        <v>3291421.8254900002</v>
      </c>
      <c r="L11" s="12">
        <f t="shared" si="4"/>
        <v>-6.4296065631325394</v>
      </c>
      <c r="M11" s="12">
        <f t="shared" si="5"/>
        <v>1.2216053244603322</v>
      </c>
    </row>
    <row r="12" spans="1:13" ht="14.25" x14ac:dyDescent="0.2">
      <c r="A12" s="10" t="s">
        <v>22</v>
      </c>
      <c r="B12" s="11">
        <v>225352.26917000001</v>
      </c>
      <c r="C12" s="11">
        <v>229962.66560000001</v>
      </c>
      <c r="D12" s="12">
        <f t="shared" si="0"/>
        <v>2.0458619950802568</v>
      </c>
      <c r="E12" s="12">
        <f t="shared" si="1"/>
        <v>0.92162473327633831</v>
      </c>
      <c r="F12" s="11">
        <v>1511669.6307699999</v>
      </c>
      <c r="G12" s="11">
        <v>1468230.7662200001</v>
      </c>
      <c r="H12" s="12">
        <f t="shared" si="2"/>
        <v>-2.8735686466012647</v>
      </c>
      <c r="I12" s="12">
        <f t="shared" si="3"/>
        <v>0.93900482169080557</v>
      </c>
      <c r="J12" s="11">
        <v>2656331.9257999999</v>
      </c>
      <c r="K12" s="11">
        <v>2681777.6820299998</v>
      </c>
      <c r="L12" s="12">
        <f t="shared" si="4"/>
        <v>0.9579283365476442</v>
      </c>
      <c r="M12" s="12">
        <f t="shared" si="5"/>
        <v>0.99533699084559613</v>
      </c>
    </row>
    <row r="13" spans="1:13" ht="14.25" x14ac:dyDescent="0.2">
      <c r="A13" s="10" t="s">
        <v>23</v>
      </c>
      <c r="B13" s="11">
        <v>103541.50005</v>
      </c>
      <c r="C13" s="11">
        <v>136819.08361</v>
      </c>
      <c r="D13" s="12">
        <f t="shared" si="0"/>
        <v>32.139367832154555</v>
      </c>
      <c r="E13" s="12">
        <f t="shared" si="1"/>
        <v>0.54833183947568265</v>
      </c>
      <c r="F13" s="11">
        <v>929559.70545000001</v>
      </c>
      <c r="G13" s="11">
        <v>987923.64116</v>
      </c>
      <c r="H13" s="12">
        <f t="shared" si="2"/>
        <v>6.2786645513798378</v>
      </c>
      <c r="I13" s="12">
        <f t="shared" si="3"/>
        <v>0.63182510805156056</v>
      </c>
      <c r="J13" s="11">
        <v>1713034.16301</v>
      </c>
      <c r="K13" s="11">
        <v>1907735.73297</v>
      </c>
      <c r="L13" s="12">
        <f t="shared" si="4"/>
        <v>11.365889493872482</v>
      </c>
      <c r="M13" s="12">
        <f t="shared" si="5"/>
        <v>0.70805270567604639</v>
      </c>
    </row>
    <row r="14" spans="1:13" ht="14.25" x14ac:dyDescent="0.2">
      <c r="A14" s="10" t="s">
        <v>24</v>
      </c>
      <c r="B14" s="11">
        <v>214541.37030000001</v>
      </c>
      <c r="C14" s="11">
        <v>166365.34843000001</v>
      </c>
      <c r="D14" s="12">
        <f t="shared" si="0"/>
        <v>-22.455352924535692</v>
      </c>
      <c r="E14" s="12">
        <f t="shared" si="1"/>
        <v>0.66674483648542238</v>
      </c>
      <c r="F14" s="11">
        <v>1380562.2017300001</v>
      </c>
      <c r="G14" s="11">
        <v>1348390.0730000001</v>
      </c>
      <c r="H14" s="12">
        <f t="shared" si="2"/>
        <v>-2.3303643030125474</v>
      </c>
      <c r="I14" s="12">
        <f t="shared" si="3"/>
        <v>0.86236088304207192</v>
      </c>
      <c r="J14" s="11">
        <v>2277975.3628600002</v>
      </c>
      <c r="K14" s="11">
        <v>2601187.7275999999</v>
      </c>
      <c r="L14" s="12">
        <f t="shared" si="4"/>
        <v>14.188580351203017</v>
      </c>
      <c r="M14" s="12">
        <f t="shared" si="5"/>
        <v>0.96542617337842229</v>
      </c>
    </row>
    <row r="15" spans="1:13" ht="14.25" x14ac:dyDescent="0.2">
      <c r="A15" s="10" t="s">
        <v>25</v>
      </c>
      <c r="B15" s="11">
        <v>61429.349410000003</v>
      </c>
      <c r="C15" s="11">
        <v>46838.771350000003</v>
      </c>
      <c r="D15" s="12">
        <f t="shared" si="0"/>
        <v>-23.751803006438514</v>
      </c>
      <c r="E15" s="12">
        <f t="shared" si="1"/>
        <v>0.18771642796801513</v>
      </c>
      <c r="F15" s="11">
        <v>495140.70068000001</v>
      </c>
      <c r="G15" s="11">
        <v>313362.37494000001</v>
      </c>
      <c r="H15" s="12">
        <f t="shared" si="2"/>
        <v>-36.712458800166353</v>
      </c>
      <c r="I15" s="12">
        <f t="shared" si="3"/>
        <v>0.20041044485308909</v>
      </c>
      <c r="J15" s="11">
        <v>734780.30215999996</v>
      </c>
      <c r="K15" s="11">
        <v>631291.42452999996</v>
      </c>
      <c r="L15" s="12">
        <f t="shared" si="4"/>
        <v>-14.084329332969119</v>
      </c>
      <c r="M15" s="12">
        <f t="shared" si="5"/>
        <v>0.23430268327189804</v>
      </c>
    </row>
    <row r="16" spans="1:13" ht="14.25" x14ac:dyDescent="0.2">
      <c r="A16" s="10" t="s">
        <v>26</v>
      </c>
      <c r="B16" s="11">
        <v>93527.62242</v>
      </c>
      <c r="C16" s="11">
        <v>115058.7895</v>
      </c>
      <c r="D16" s="12">
        <f t="shared" si="0"/>
        <v>23.021185103274647</v>
      </c>
      <c r="E16" s="12">
        <f t="shared" si="1"/>
        <v>0.46112279098592884</v>
      </c>
      <c r="F16" s="11">
        <v>542271.13879999996</v>
      </c>
      <c r="G16" s="11">
        <v>608672.86471999995</v>
      </c>
      <c r="H16" s="12">
        <f t="shared" si="2"/>
        <v>12.24511525118991</v>
      </c>
      <c r="I16" s="12">
        <f t="shared" si="3"/>
        <v>0.38927583316885389</v>
      </c>
      <c r="J16" s="11">
        <v>916820.68238999997</v>
      </c>
      <c r="K16" s="11">
        <v>1045007.61466</v>
      </c>
      <c r="L16" s="12">
        <f t="shared" si="4"/>
        <v>13.981679812876585</v>
      </c>
      <c r="M16" s="12">
        <f t="shared" si="5"/>
        <v>0.38785270738739153</v>
      </c>
    </row>
    <row r="17" spans="1:13" ht="14.25" x14ac:dyDescent="0.2">
      <c r="A17" s="10" t="s">
        <v>27</v>
      </c>
      <c r="B17" s="11">
        <v>6293.0091000000002</v>
      </c>
      <c r="C17" s="11">
        <v>9449.1544799999992</v>
      </c>
      <c r="D17" s="12">
        <f t="shared" si="0"/>
        <v>50.153199047495399</v>
      </c>
      <c r="E17" s="12">
        <f t="shared" si="1"/>
        <v>3.7869514403980349E-2</v>
      </c>
      <c r="F17" s="11">
        <v>92268.582739999998</v>
      </c>
      <c r="G17" s="11">
        <v>102372.49490999999</v>
      </c>
      <c r="H17" s="12">
        <f t="shared" si="2"/>
        <v>10.950544453978893</v>
      </c>
      <c r="I17" s="12">
        <f t="shared" si="3"/>
        <v>6.5472178175704818E-2</v>
      </c>
      <c r="J17" s="11">
        <v>134956.36043</v>
      </c>
      <c r="K17" s="11">
        <v>150770.50844000001</v>
      </c>
      <c r="L17" s="12">
        <f t="shared" si="4"/>
        <v>11.717971616612012</v>
      </c>
      <c r="M17" s="12">
        <f t="shared" si="5"/>
        <v>5.5958204583660714E-2</v>
      </c>
    </row>
    <row r="18" spans="1:13" ht="15.75" x14ac:dyDescent="0.25">
      <c r="A18" s="8" t="s">
        <v>3</v>
      </c>
      <c r="B18" s="7">
        <f>B19</f>
        <v>286268.30627</v>
      </c>
      <c r="C18" s="7">
        <f>C19</f>
        <v>371487.15081999998</v>
      </c>
      <c r="D18" s="9">
        <f t="shared" si="0"/>
        <v>29.768871608729196</v>
      </c>
      <c r="E18" s="9">
        <f t="shared" si="1"/>
        <v>1.4888144795016212</v>
      </c>
      <c r="F18" s="7">
        <f>F19</f>
        <v>2132625.4486500002</v>
      </c>
      <c r="G18" s="7">
        <f>G19</f>
        <v>2173237.5759100001</v>
      </c>
      <c r="H18" s="9">
        <f t="shared" si="2"/>
        <v>1.904325360353754</v>
      </c>
      <c r="I18" s="9">
        <f t="shared" si="3"/>
        <v>1.3898908873248281</v>
      </c>
      <c r="J18" s="7">
        <f>J19</f>
        <v>3624885.2326400001</v>
      </c>
      <c r="K18" s="7">
        <f>K19</f>
        <v>3903494.3001399999</v>
      </c>
      <c r="L18" s="9">
        <f t="shared" si="4"/>
        <v>7.686010718112839</v>
      </c>
      <c r="M18" s="9">
        <f t="shared" si="5"/>
        <v>1.4487749288536367</v>
      </c>
    </row>
    <row r="19" spans="1:13" ht="14.25" x14ac:dyDescent="0.2">
      <c r="A19" s="10" t="s">
        <v>28</v>
      </c>
      <c r="B19" s="11">
        <v>286268.30627</v>
      </c>
      <c r="C19" s="11">
        <v>371487.15081999998</v>
      </c>
      <c r="D19" s="12">
        <f t="shared" si="0"/>
        <v>29.768871608729196</v>
      </c>
      <c r="E19" s="12">
        <f t="shared" si="1"/>
        <v>1.4888144795016212</v>
      </c>
      <c r="F19" s="11">
        <v>2132625.4486500002</v>
      </c>
      <c r="G19" s="11">
        <v>2173237.5759100001</v>
      </c>
      <c r="H19" s="12">
        <f t="shared" si="2"/>
        <v>1.904325360353754</v>
      </c>
      <c r="I19" s="12">
        <f t="shared" si="3"/>
        <v>1.3898908873248281</v>
      </c>
      <c r="J19" s="11">
        <v>3624885.2326400001</v>
      </c>
      <c r="K19" s="11">
        <v>3903494.3001399999</v>
      </c>
      <c r="L19" s="12">
        <f t="shared" si="4"/>
        <v>7.686010718112839</v>
      </c>
      <c r="M19" s="12">
        <f t="shared" si="5"/>
        <v>1.4487749288536367</v>
      </c>
    </row>
    <row r="20" spans="1:13" ht="15.75" x14ac:dyDescent="0.25">
      <c r="A20" s="8" t="s">
        <v>11</v>
      </c>
      <c r="B20" s="7">
        <f>B21</f>
        <v>706282.01748000004</v>
      </c>
      <c r="C20" s="7">
        <f>C21</f>
        <v>691078.58297999995</v>
      </c>
      <c r="D20" s="9">
        <f t="shared" si="0"/>
        <v>-2.1526011032031707</v>
      </c>
      <c r="E20" s="9">
        <f t="shared" si="1"/>
        <v>2.7696457294497998</v>
      </c>
      <c r="F20" s="7">
        <f>F21</f>
        <v>4499110.9878700003</v>
      </c>
      <c r="G20" s="7">
        <f>G21</f>
        <v>4508569.9265799997</v>
      </c>
      <c r="H20" s="9">
        <f t="shared" si="2"/>
        <v>0.21024017268081557</v>
      </c>
      <c r="I20" s="9">
        <f t="shared" si="3"/>
        <v>2.8834492488454102</v>
      </c>
      <c r="J20" s="7">
        <f>J21</f>
        <v>7893080.9458799995</v>
      </c>
      <c r="K20" s="7">
        <f>K21</f>
        <v>7901148.7488900004</v>
      </c>
      <c r="L20" s="9">
        <f t="shared" si="4"/>
        <v>0.10221361044335989</v>
      </c>
      <c r="M20" s="9">
        <f t="shared" si="5"/>
        <v>2.9324972284766915</v>
      </c>
    </row>
    <row r="21" spans="1:13" ht="14.25" x14ac:dyDescent="0.2">
      <c r="A21" s="10" t="s">
        <v>29</v>
      </c>
      <c r="B21" s="11">
        <v>706282.01748000004</v>
      </c>
      <c r="C21" s="11">
        <v>691078.58297999995</v>
      </c>
      <c r="D21" s="12">
        <f t="shared" si="0"/>
        <v>-2.1526011032031707</v>
      </c>
      <c r="E21" s="12">
        <f t="shared" si="1"/>
        <v>2.7696457294497998</v>
      </c>
      <c r="F21" s="11">
        <v>4499110.9878700003</v>
      </c>
      <c r="G21" s="11">
        <v>4508569.9265799997</v>
      </c>
      <c r="H21" s="12">
        <f t="shared" si="2"/>
        <v>0.21024017268081557</v>
      </c>
      <c r="I21" s="12">
        <f t="shared" si="3"/>
        <v>2.8834492488454102</v>
      </c>
      <c r="J21" s="11">
        <v>7893080.9458799995</v>
      </c>
      <c r="K21" s="11">
        <v>7901148.7488900004</v>
      </c>
      <c r="L21" s="12">
        <f t="shared" si="4"/>
        <v>0.10221361044335989</v>
      </c>
      <c r="M21" s="12">
        <f t="shared" si="5"/>
        <v>2.9324972284766915</v>
      </c>
    </row>
    <row r="22" spans="1:13" ht="16.5" x14ac:dyDescent="0.25">
      <c r="A22" s="17" t="s">
        <v>4</v>
      </c>
      <c r="B22" s="7">
        <f>B23+B27+B29</f>
        <v>15904381.035650004</v>
      </c>
      <c r="C22" s="7">
        <f>C23+C27+C29</f>
        <v>18199467.780340001</v>
      </c>
      <c r="D22" s="9">
        <f t="shared" si="0"/>
        <v>14.430531685235106</v>
      </c>
      <c r="E22" s="9">
        <f t="shared" si="1"/>
        <v>72.938272806432309</v>
      </c>
      <c r="F22" s="7">
        <f>F23+F27+F29</f>
        <v>104248884.82438</v>
      </c>
      <c r="G22" s="7">
        <f>G23+G27+G29</f>
        <v>111647862.48199999</v>
      </c>
      <c r="H22" s="9">
        <f t="shared" si="2"/>
        <v>7.0974166007477981</v>
      </c>
      <c r="I22" s="9">
        <f t="shared" si="3"/>
        <v>71.404225830233727</v>
      </c>
      <c r="J22" s="7">
        <f>J23+J27+J29</f>
        <v>182663155.86088997</v>
      </c>
      <c r="K22" s="7">
        <f>K23+K27+K29</f>
        <v>191114191.53735998</v>
      </c>
      <c r="L22" s="9">
        <f t="shared" si="4"/>
        <v>4.6265683063671759</v>
      </c>
      <c r="M22" s="9">
        <f t="shared" si="5"/>
        <v>70.93169041838452</v>
      </c>
    </row>
    <row r="23" spans="1:13" ht="15.75" x14ac:dyDescent="0.25">
      <c r="A23" s="8" t="s">
        <v>5</v>
      </c>
      <c r="B23" s="7">
        <f>B24+B25+B26</f>
        <v>1166078.17976</v>
      </c>
      <c r="C23" s="7">
        <f>C24+C25+C26</f>
        <v>1141640.4294399999</v>
      </c>
      <c r="D23" s="9">
        <f>(C23-B23)/B23*100</f>
        <v>-2.0957214313906332</v>
      </c>
      <c r="E23" s="9">
        <f t="shared" si="1"/>
        <v>4.5753690214666056</v>
      </c>
      <c r="F23" s="7">
        <f>F24+F25+F26</f>
        <v>7905077.9696800001</v>
      </c>
      <c r="G23" s="7">
        <f>G24+G25+G26</f>
        <v>7883379.416100001</v>
      </c>
      <c r="H23" s="9">
        <f t="shared" si="2"/>
        <v>-0.27448879901278822</v>
      </c>
      <c r="I23" s="9">
        <f t="shared" si="3"/>
        <v>5.0418036818517056</v>
      </c>
      <c r="J23" s="7">
        <f>J24+J25+J26</f>
        <v>13946432.21304</v>
      </c>
      <c r="K23" s="7">
        <f>K24+K25+K26</f>
        <v>13862560.674620001</v>
      </c>
      <c r="L23" s="9">
        <f t="shared" si="4"/>
        <v>-0.60138347312640128</v>
      </c>
      <c r="M23" s="9">
        <f t="shared" si="5"/>
        <v>5.1450646038810675</v>
      </c>
    </row>
    <row r="24" spans="1:13" ht="14.25" x14ac:dyDescent="0.2">
      <c r="A24" s="10" t="s">
        <v>30</v>
      </c>
      <c r="B24" s="11">
        <v>797400.40336</v>
      </c>
      <c r="C24" s="11">
        <v>777527.75257999997</v>
      </c>
      <c r="D24" s="12">
        <f t="shared" si="0"/>
        <v>-2.4921796748863918</v>
      </c>
      <c r="E24" s="12">
        <f t="shared" si="1"/>
        <v>3.1161093289505395</v>
      </c>
      <c r="F24" s="11">
        <v>5413685.2954099998</v>
      </c>
      <c r="G24" s="11">
        <v>5512669.1160000004</v>
      </c>
      <c r="H24" s="12">
        <f t="shared" si="2"/>
        <v>1.8283999750396309</v>
      </c>
      <c r="I24" s="12">
        <f t="shared" si="3"/>
        <v>3.5256194049364815</v>
      </c>
      <c r="J24" s="11">
        <v>9468331.8596299998</v>
      </c>
      <c r="K24" s="11">
        <v>9590197.0946900006</v>
      </c>
      <c r="L24" s="12">
        <f t="shared" si="4"/>
        <v>1.2870824224021546</v>
      </c>
      <c r="M24" s="12">
        <f t="shared" si="5"/>
        <v>3.559384501484617</v>
      </c>
    </row>
    <row r="25" spans="1:13" ht="14.25" x14ac:dyDescent="0.2">
      <c r="A25" s="10" t="s">
        <v>31</v>
      </c>
      <c r="B25" s="11">
        <v>138549.79115</v>
      </c>
      <c r="C25" s="11">
        <v>132769.88414000001</v>
      </c>
      <c r="D25" s="12">
        <f t="shared" si="0"/>
        <v>-4.1717183129799293</v>
      </c>
      <c r="E25" s="12">
        <f t="shared" si="1"/>
        <v>0.53210380362566934</v>
      </c>
      <c r="F25" s="11">
        <v>887180.77161000005</v>
      </c>
      <c r="G25" s="11">
        <v>849515.51381000003</v>
      </c>
      <c r="H25" s="12">
        <f t="shared" si="2"/>
        <v>-4.2454997904933709</v>
      </c>
      <c r="I25" s="12">
        <f t="shared" si="3"/>
        <v>0.54330639428189498</v>
      </c>
      <c r="J25" s="11">
        <v>1587500.0318100001</v>
      </c>
      <c r="K25" s="11">
        <v>1488429.9771400001</v>
      </c>
      <c r="L25" s="12">
        <f t="shared" si="4"/>
        <v>-6.2406332399908369</v>
      </c>
      <c r="M25" s="12">
        <f t="shared" si="5"/>
        <v>0.55242812424685339</v>
      </c>
    </row>
    <row r="26" spans="1:13" ht="14.25" x14ac:dyDescent="0.2">
      <c r="A26" s="10" t="s">
        <v>32</v>
      </c>
      <c r="B26" s="11">
        <v>230127.98525</v>
      </c>
      <c r="C26" s="11">
        <v>231342.79272</v>
      </c>
      <c r="D26" s="12">
        <f t="shared" si="0"/>
        <v>0.52788341612615752</v>
      </c>
      <c r="E26" s="12">
        <f t="shared" si="1"/>
        <v>0.92715588889039735</v>
      </c>
      <c r="F26" s="11">
        <v>1604211.9026599999</v>
      </c>
      <c r="G26" s="11">
        <v>1521194.78629</v>
      </c>
      <c r="H26" s="12">
        <f t="shared" si="2"/>
        <v>-5.1749470398733708</v>
      </c>
      <c r="I26" s="12">
        <f t="shared" si="3"/>
        <v>0.97287788263332919</v>
      </c>
      <c r="J26" s="11">
        <v>2890600.3215999999</v>
      </c>
      <c r="K26" s="11">
        <v>2783933.6027899999</v>
      </c>
      <c r="L26" s="12">
        <f t="shared" si="4"/>
        <v>-3.6901233979991401</v>
      </c>
      <c r="M26" s="12">
        <f t="shared" si="5"/>
        <v>1.0332519781495968</v>
      </c>
    </row>
    <row r="27" spans="1:13" ht="15.75" x14ac:dyDescent="0.25">
      <c r="A27" s="8" t="s">
        <v>6</v>
      </c>
      <c r="B27" s="7">
        <f>B28</f>
        <v>2583424.1825100002</v>
      </c>
      <c r="C27" s="7">
        <f>C28</f>
        <v>3433802.7850100002</v>
      </c>
      <c r="D27" s="9">
        <f t="shared" si="0"/>
        <v>32.916723790740015</v>
      </c>
      <c r="E27" s="9">
        <f t="shared" si="1"/>
        <v>13.761701568388801</v>
      </c>
      <c r="F27" s="7">
        <f>F28</f>
        <v>18376953.35368</v>
      </c>
      <c r="G27" s="7">
        <f>G28</f>
        <v>19203066.918609999</v>
      </c>
      <c r="H27" s="9">
        <f t="shared" si="2"/>
        <v>4.4953782546581342</v>
      </c>
      <c r="I27" s="9">
        <f t="shared" si="3"/>
        <v>12.28129313367358</v>
      </c>
      <c r="J27" s="7">
        <f>J28</f>
        <v>32041862.535569999</v>
      </c>
      <c r="K27" s="7">
        <f>K28</f>
        <v>31566447.61124</v>
      </c>
      <c r="L27" s="9">
        <f t="shared" si="4"/>
        <v>-1.4837306158536723</v>
      </c>
      <c r="M27" s="9">
        <f t="shared" si="5"/>
        <v>11.715830580435602</v>
      </c>
    </row>
    <row r="28" spans="1:13" ht="14.25" x14ac:dyDescent="0.2">
      <c r="A28" s="10" t="s">
        <v>33</v>
      </c>
      <c r="B28" s="11">
        <v>2583424.1825100002</v>
      </c>
      <c r="C28" s="11">
        <v>3433802.7850100002</v>
      </c>
      <c r="D28" s="12">
        <f t="shared" si="0"/>
        <v>32.916723790740015</v>
      </c>
      <c r="E28" s="12">
        <f t="shared" si="1"/>
        <v>13.761701568388801</v>
      </c>
      <c r="F28" s="11">
        <v>18376953.35368</v>
      </c>
      <c r="G28" s="11">
        <v>19203066.918609999</v>
      </c>
      <c r="H28" s="12">
        <f t="shared" si="2"/>
        <v>4.4953782546581342</v>
      </c>
      <c r="I28" s="12">
        <f t="shared" si="3"/>
        <v>12.28129313367358</v>
      </c>
      <c r="J28" s="11">
        <v>32041862.535569999</v>
      </c>
      <c r="K28" s="11">
        <v>31566447.61124</v>
      </c>
      <c r="L28" s="12">
        <f t="shared" si="4"/>
        <v>-1.4837306158536723</v>
      </c>
      <c r="M28" s="12">
        <f t="shared" si="5"/>
        <v>11.715830580435602</v>
      </c>
    </row>
    <row r="29" spans="1:13" ht="15.75" x14ac:dyDescent="0.25">
      <c r="A29" s="8" t="s">
        <v>7</v>
      </c>
      <c r="B29" s="7">
        <f>B30+B31+B32+B33+B34+B35+B36+B37+B38+B39+B40</f>
        <v>12154878.673380002</v>
      </c>
      <c r="C29" s="7">
        <f>C30+C31+C32+C33+C34+C35+C36+C37+C38+C39+C40</f>
        <v>13624024.565890001</v>
      </c>
      <c r="D29" s="9">
        <f t="shared" si="0"/>
        <v>12.086882411484094</v>
      </c>
      <c r="E29" s="9">
        <f t="shared" si="1"/>
        <v>54.601202216576908</v>
      </c>
      <c r="F29" s="7">
        <f>F30+F31+F32+F33+F34+F35+F36+F37+F38+F39+F40</f>
        <v>77966853.501019999</v>
      </c>
      <c r="G29" s="7">
        <f>G30+G31+G32+G33+G34+G35+G36+G37+G38+G39+G40</f>
        <v>84561416.147289991</v>
      </c>
      <c r="H29" s="9">
        <f t="shared" si="2"/>
        <v>8.4581618343540299</v>
      </c>
      <c r="I29" s="9">
        <f t="shared" si="3"/>
        <v>54.081129014708431</v>
      </c>
      <c r="J29" s="7">
        <f>J30+J31+J32+J33+J34+J35+J36+J37+J38+J39+J40</f>
        <v>136674861.11227998</v>
      </c>
      <c r="K29" s="7">
        <f>K30+K31+K32+K33+K34+K35+K36+K37+K38+K39+K40</f>
        <v>145685183.25149998</v>
      </c>
      <c r="L29" s="9">
        <f t="shared" si="4"/>
        <v>6.5925233549847295</v>
      </c>
      <c r="M29" s="9">
        <f t="shared" si="5"/>
        <v>54.070795234067845</v>
      </c>
    </row>
    <row r="30" spans="1:13" ht="14.25" x14ac:dyDescent="0.2">
      <c r="A30" s="10" t="s">
        <v>34</v>
      </c>
      <c r="B30" s="11">
        <v>1657565.24235</v>
      </c>
      <c r="C30" s="11">
        <v>1584767.8550199999</v>
      </c>
      <c r="D30" s="12">
        <f t="shared" si="0"/>
        <v>-4.391826364963598</v>
      </c>
      <c r="E30" s="12">
        <f t="shared" si="1"/>
        <v>6.3512972763511142</v>
      </c>
      <c r="F30" s="11">
        <v>10345964.527380001</v>
      </c>
      <c r="G30" s="11">
        <v>9704945.8698500004</v>
      </c>
      <c r="H30" s="12">
        <f t="shared" si="2"/>
        <v>-6.1958327407133611</v>
      </c>
      <c r="I30" s="12">
        <f t="shared" si="3"/>
        <v>6.2067838215235476</v>
      </c>
      <c r="J30" s="11">
        <v>18053877.084679998</v>
      </c>
      <c r="K30" s="11">
        <v>17270747.61758</v>
      </c>
      <c r="L30" s="12">
        <f t="shared" si="4"/>
        <v>-4.3377356754275196</v>
      </c>
      <c r="M30" s="12">
        <f t="shared" si="5"/>
        <v>6.4100070928785984</v>
      </c>
    </row>
    <row r="31" spans="1:13" ht="14.25" x14ac:dyDescent="0.2">
      <c r="A31" s="10" t="s">
        <v>35</v>
      </c>
      <c r="B31" s="11">
        <v>3119674.23208</v>
      </c>
      <c r="C31" s="11">
        <v>3837870.3466599998</v>
      </c>
      <c r="D31" s="12">
        <f t="shared" si="0"/>
        <v>23.021509976737295</v>
      </c>
      <c r="E31" s="12">
        <f t="shared" si="1"/>
        <v>15.381089036174794</v>
      </c>
      <c r="F31" s="11">
        <v>20809244.90631</v>
      </c>
      <c r="G31" s="11">
        <v>23822213.197760001</v>
      </c>
      <c r="H31" s="12">
        <f t="shared" si="2"/>
        <v>14.478989050373361</v>
      </c>
      <c r="I31" s="12">
        <f t="shared" si="3"/>
        <v>15.235461325764904</v>
      </c>
      <c r="J31" s="11">
        <v>35767971.908249997</v>
      </c>
      <c r="K31" s="11">
        <v>40210571.310960002</v>
      </c>
      <c r="L31" s="12">
        <f t="shared" si="4"/>
        <v>12.420607503567476</v>
      </c>
      <c r="M31" s="12">
        <f t="shared" si="5"/>
        <v>14.924081633246086</v>
      </c>
    </row>
    <row r="32" spans="1:13" ht="14.25" x14ac:dyDescent="0.2">
      <c r="A32" s="10" t="s">
        <v>36</v>
      </c>
      <c r="B32" s="11">
        <v>118286.72552000001</v>
      </c>
      <c r="C32" s="11">
        <v>273653.41882999998</v>
      </c>
      <c r="D32" s="12">
        <f t="shared" si="0"/>
        <v>131.34753086366436</v>
      </c>
      <c r="E32" s="12">
        <f t="shared" si="1"/>
        <v>1.0967248030514951</v>
      </c>
      <c r="F32" s="11">
        <v>1038856.8868</v>
      </c>
      <c r="G32" s="11">
        <v>1182112.3988099999</v>
      </c>
      <c r="H32" s="12">
        <f t="shared" si="2"/>
        <v>13.789725402049474</v>
      </c>
      <c r="I32" s="12">
        <f t="shared" si="3"/>
        <v>0.75601824168337184</v>
      </c>
      <c r="J32" s="11">
        <v>2100952.20303</v>
      </c>
      <c r="K32" s="11">
        <v>2055000.17133</v>
      </c>
      <c r="L32" s="12">
        <f t="shared" si="4"/>
        <v>-2.1872002434766373</v>
      </c>
      <c r="M32" s="12">
        <f t="shared" si="5"/>
        <v>0.7627096386194423</v>
      </c>
    </row>
    <row r="33" spans="1:13" ht="14.25" x14ac:dyDescent="0.2">
      <c r="A33" s="10" t="s">
        <v>37</v>
      </c>
      <c r="B33" s="11">
        <v>1407446.60393</v>
      </c>
      <c r="C33" s="11">
        <v>1567616.7195600001</v>
      </c>
      <c r="D33" s="12">
        <f t="shared" si="0"/>
        <v>11.380191275658957</v>
      </c>
      <c r="E33" s="12">
        <f t="shared" si="1"/>
        <v>6.282560420294649</v>
      </c>
      <c r="F33" s="11">
        <v>9239747.3427399993</v>
      </c>
      <c r="G33" s="11">
        <v>9890917.5241599996</v>
      </c>
      <c r="H33" s="12">
        <f t="shared" si="2"/>
        <v>7.0474890412631037</v>
      </c>
      <c r="I33" s="12">
        <f t="shared" si="3"/>
        <v>6.3257217188300396</v>
      </c>
      <c r="J33" s="11">
        <v>16257927.76278</v>
      </c>
      <c r="K33" s="11">
        <v>17319082.684920002</v>
      </c>
      <c r="L33" s="12">
        <f t="shared" si="4"/>
        <v>6.5269998589202221</v>
      </c>
      <c r="M33" s="12">
        <f t="shared" si="5"/>
        <v>6.4279465666839357</v>
      </c>
    </row>
    <row r="34" spans="1:13" ht="14.25" x14ac:dyDescent="0.2">
      <c r="A34" s="10" t="s">
        <v>38</v>
      </c>
      <c r="B34" s="11">
        <v>945829.18521000003</v>
      </c>
      <c r="C34" s="11">
        <v>988323.71823</v>
      </c>
      <c r="D34" s="12">
        <f t="shared" si="0"/>
        <v>4.492833767924493</v>
      </c>
      <c r="E34" s="12">
        <f t="shared" si="1"/>
        <v>3.9609193989287395</v>
      </c>
      <c r="F34" s="11">
        <v>6378922.9858100004</v>
      </c>
      <c r="G34" s="11">
        <v>6161656.9291599998</v>
      </c>
      <c r="H34" s="12">
        <f t="shared" si="2"/>
        <v>-3.4059990555351098</v>
      </c>
      <c r="I34" s="12">
        <f t="shared" si="3"/>
        <v>3.9406786039374224</v>
      </c>
      <c r="J34" s="11">
        <v>11356525.21503</v>
      </c>
      <c r="K34" s="11">
        <v>10965022.063440001</v>
      </c>
      <c r="L34" s="12">
        <f t="shared" si="4"/>
        <v>-3.4473850423178471</v>
      </c>
      <c r="M34" s="12">
        <f t="shared" si="5"/>
        <v>4.0696483300280706</v>
      </c>
    </row>
    <row r="35" spans="1:13" ht="14.25" x14ac:dyDescent="0.2">
      <c r="A35" s="10" t="s">
        <v>39</v>
      </c>
      <c r="B35" s="11">
        <v>1101771.83323</v>
      </c>
      <c r="C35" s="11">
        <v>1189388.9166900001</v>
      </c>
      <c r="D35" s="12">
        <f t="shared" si="0"/>
        <v>7.9523800497910928</v>
      </c>
      <c r="E35" s="12">
        <f t="shared" si="1"/>
        <v>4.7667313311324495</v>
      </c>
      <c r="F35" s="11">
        <v>7158653.76602</v>
      </c>
      <c r="G35" s="11">
        <v>7638145.0957599999</v>
      </c>
      <c r="H35" s="12">
        <f t="shared" si="2"/>
        <v>6.6980656616751411</v>
      </c>
      <c r="I35" s="12">
        <f t="shared" si="3"/>
        <v>4.8849644338660632</v>
      </c>
      <c r="J35" s="11">
        <v>12132849.29989</v>
      </c>
      <c r="K35" s="11">
        <v>12907603.594179999</v>
      </c>
      <c r="L35" s="12">
        <f t="shared" si="4"/>
        <v>6.3855923298826669</v>
      </c>
      <c r="M35" s="12">
        <f t="shared" si="5"/>
        <v>4.7906339912314939</v>
      </c>
    </row>
    <row r="36" spans="1:13" ht="14.25" x14ac:dyDescent="0.2">
      <c r="A36" s="10" t="s">
        <v>40</v>
      </c>
      <c r="B36" s="11">
        <v>1415847.8846100001</v>
      </c>
      <c r="C36" s="11">
        <v>1370482.84366</v>
      </c>
      <c r="D36" s="12">
        <f t="shared" si="0"/>
        <v>-3.2040900327718469</v>
      </c>
      <c r="E36" s="12">
        <f t="shared" si="1"/>
        <v>5.4925041069272815</v>
      </c>
      <c r="F36" s="11">
        <v>9328944.8049299996</v>
      </c>
      <c r="G36" s="11">
        <v>9615343.1266399994</v>
      </c>
      <c r="H36" s="12">
        <f t="shared" si="2"/>
        <v>3.0699969578408157</v>
      </c>
      <c r="I36" s="12">
        <f t="shared" si="3"/>
        <v>6.1494785192191097</v>
      </c>
      <c r="J36" s="11">
        <v>15864886.42829</v>
      </c>
      <c r="K36" s="11">
        <v>16419844.7819</v>
      </c>
      <c r="L36" s="12">
        <f t="shared" si="4"/>
        <v>3.4980291609299337</v>
      </c>
      <c r="M36" s="12">
        <f t="shared" si="5"/>
        <v>6.0941960270908409</v>
      </c>
    </row>
    <row r="37" spans="1:13" ht="14.25" x14ac:dyDescent="0.2">
      <c r="A37" s="13" t="s">
        <v>41</v>
      </c>
      <c r="B37" s="11">
        <v>381421.19212000002</v>
      </c>
      <c r="C37" s="11">
        <v>429890.88711000001</v>
      </c>
      <c r="D37" s="12">
        <f t="shared" si="0"/>
        <v>12.707656520236243</v>
      </c>
      <c r="E37" s="12">
        <f t="shared" si="1"/>
        <v>1.722879986353238</v>
      </c>
      <c r="F37" s="11">
        <v>2523312.85586</v>
      </c>
      <c r="G37" s="11">
        <v>2609212.2480799998</v>
      </c>
      <c r="H37" s="12">
        <f t="shared" si="2"/>
        <v>3.4042307524614666</v>
      </c>
      <c r="I37" s="12">
        <f t="shared" si="3"/>
        <v>1.668717846084631</v>
      </c>
      <c r="J37" s="11">
        <v>4362023.3690600004</v>
      </c>
      <c r="K37" s="11">
        <v>4396728.0603999998</v>
      </c>
      <c r="L37" s="12">
        <f t="shared" si="4"/>
        <v>0.79560993611728792</v>
      </c>
      <c r="M37" s="12">
        <f t="shared" si="5"/>
        <v>1.6318377569211107</v>
      </c>
    </row>
    <row r="38" spans="1:13" ht="14.25" x14ac:dyDescent="0.2">
      <c r="A38" s="10" t="s">
        <v>42</v>
      </c>
      <c r="B38" s="11">
        <v>953690.73649000004</v>
      </c>
      <c r="C38" s="11">
        <v>739671.43470999994</v>
      </c>
      <c r="D38" s="12">
        <f t="shared" si="0"/>
        <v>-22.44116395296917</v>
      </c>
      <c r="E38" s="12">
        <f t="shared" si="1"/>
        <v>2.964392010973151</v>
      </c>
      <c r="F38" s="11">
        <v>3772935.8051499999</v>
      </c>
      <c r="G38" s="11">
        <v>5071031.5570799997</v>
      </c>
      <c r="H38" s="12">
        <f t="shared" si="2"/>
        <v>34.405455564818219</v>
      </c>
      <c r="I38" s="12">
        <f t="shared" si="3"/>
        <v>3.2431707553054063</v>
      </c>
      <c r="J38" s="11">
        <v>7873463.2360500004</v>
      </c>
      <c r="K38" s="11">
        <v>8772951.3709900007</v>
      </c>
      <c r="L38" s="12">
        <f t="shared" si="4"/>
        <v>11.424300945758402</v>
      </c>
      <c r="M38" s="12">
        <f t="shared" si="5"/>
        <v>3.2560652126190122</v>
      </c>
    </row>
    <row r="39" spans="1:13" ht="14.25" x14ac:dyDescent="0.2">
      <c r="A39" s="10" t="s">
        <v>43</v>
      </c>
      <c r="B39" s="11">
        <v>431114.92654999997</v>
      </c>
      <c r="C39" s="11">
        <v>984605.87147000001</v>
      </c>
      <c r="D39" s="12">
        <f>(C39-B39)/B39*100</f>
        <v>128.38593860558598</v>
      </c>
      <c r="E39" s="12">
        <f t="shared" si="1"/>
        <v>3.9460193301736344</v>
      </c>
      <c r="F39" s="11">
        <v>3313373.14598</v>
      </c>
      <c r="G39" s="11">
        <v>4591007.3947799997</v>
      </c>
      <c r="H39" s="12">
        <f t="shared" si="2"/>
        <v>38.559926471007614</v>
      </c>
      <c r="I39" s="12">
        <f t="shared" si="3"/>
        <v>2.9361720100821027</v>
      </c>
      <c r="J39" s="11">
        <v>5828891.1097299997</v>
      </c>
      <c r="K39" s="11">
        <v>8011424.3154999996</v>
      </c>
      <c r="L39" s="12">
        <f t="shared" si="4"/>
        <v>37.443368981910815</v>
      </c>
      <c r="M39" s="12">
        <f t="shared" si="5"/>
        <v>2.9734258078175051</v>
      </c>
    </row>
    <row r="40" spans="1:13" ht="14.25" x14ac:dyDescent="0.2">
      <c r="A40" s="10" t="s">
        <v>44</v>
      </c>
      <c r="B40" s="11">
        <v>622230.11129000003</v>
      </c>
      <c r="C40" s="11">
        <v>657752.55394999997</v>
      </c>
      <c r="D40" s="12">
        <f>(C40-B40)/B40*100</f>
        <v>5.708891616697116</v>
      </c>
      <c r="E40" s="12">
        <f t="shared" si="1"/>
        <v>2.6360845162163535</v>
      </c>
      <c r="F40" s="11">
        <v>4056896.4740399998</v>
      </c>
      <c r="G40" s="11">
        <v>4274830.8052099999</v>
      </c>
      <c r="H40" s="12">
        <f t="shared" si="2"/>
        <v>5.3719470675319823</v>
      </c>
      <c r="I40" s="12">
        <f t="shared" si="3"/>
        <v>2.7339617384118395</v>
      </c>
      <c r="J40" s="11">
        <v>7075493.4954899997</v>
      </c>
      <c r="K40" s="11">
        <v>7356207.2802999998</v>
      </c>
      <c r="L40" s="12">
        <f t="shared" si="4"/>
        <v>3.9674092695997851</v>
      </c>
      <c r="M40" s="12">
        <f t="shared" si="5"/>
        <v>2.7302431769317561</v>
      </c>
    </row>
    <row r="41" spans="1:13" ht="15.75" x14ac:dyDescent="0.25">
      <c r="A41" s="8" t="s">
        <v>8</v>
      </c>
      <c r="B41" s="7">
        <f>B42</f>
        <v>569360.75133999996</v>
      </c>
      <c r="C41" s="7">
        <f>C42</f>
        <v>572028.87991000002</v>
      </c>
      <c r="D41" s="9">
        <f t="shared" si="0"/>
        <v>0.46861828176961162</v>
      </c>
      <c r="E41" s="9">
        <f t="shared" si="1"/>
        <v>2.2925284958664887</v>
      </c>
      <c r="F41" s="7">
        <f>F42</f>
        <v>3409436.7040200001</v>
      </c>
      <c r="G41" s="7">
        <f>G42</f>
        <v>3437095.87714</v>
      </c>
      <c r="H41" s="9">
        <f t="shared" si="2"/>
        <v>0.81125345683606753</v>
      </c>
      <c r="I41" s="9">
        <f t="shared" si="3"/>
        <v>2.1981896003699779</v>
      </c>
      <c r="J41" s="7">
        <f>J42</f>
        <v>5878299.5005099997</v>
      </c>
      <c r="K41" s="7">
        <f>K42</f>
        <v>6035674.7901699999</v>
      </c>
      <c r="L41" s="9">
        <f t="shared" si="4"/>
        <v>2.677224759411228</v>
      </c>
      <c r="M41" s="9">
        <f t="shared" si="5"/>
        <v>2.2401299047365359</v>
      </c>
    </row>
    <row r="42" spans="1:13" ht="14.25" x14ac:dyDescent="0.2">
      <c r="A42" s="10" t="s">
        <v>45</v>
      </c>
      <c r="B42" s="11">
        <v>569360.75133999996</v>
      </c>
      <c r="C42" s="11">
        <v>572028.87991000002</v>
      </c>
      <c r="D42" s="12">
        <f t="shared" si="0"/>
        <v>0.46861828176961162</v>
      </c>
      <c r="E42" s="12">
        <f t="shared" si="1"/>
        <v>2.2925284958664887</v>
      </c>
      <c r="F42" s="11">
        <v>3409436.7040200001</v>
      </c>
      <c r="G42" s="11">
        <v>3437095.87714</v>
      </c>
      <c r="H42" s="12">
        <f t="shared" si="2"/>
        <v>0.81125345683606753</v>
      </c>
      <c r="I42" s="12">
        <f t="shared" si="3"/>
        <v>2.1981896003699779</v>
      </c>
      <c r="J42" s="11">
        <v>5878299.5005099997</v>
      </c>
      <c r="K42" s="11">
        <v>6035674.7901699999</v>
      </c>
      <c r="L42" s="12">
        <f t="shared" si="4"/>
        <v>2.677224759411228</v>
      </c>
      <c r="M42" s="12">
        <f t="shared" si="5"/>
        <v>2.2401299047365359</v>
      </c>
    </row>
    <row r="43" spans="1:13" ht="15.75" x14ac:dyDescent="0.25">
      <c r="A43" s="8" t="s">
        <v>9</v>
      </c>
      <c r="B43" s="7">
        <f>B8+B22+B41</f>
        <v>19318231.852220006</v>
      </c>
      <c r="C43" s="7">
        <f>C8+C22+C41</f>
        <v>21690610.714330003</v>
      </c>
      <c r="D43" s="9">
        <f t="shared" si="0"/>
        <v>12.280517597356448</v>
      </c>
      <c r="E43" s="9">
        <f t="shared" si="1"/>
        <v>86.929777327277918</v>
      </c>
      <c r="F43" s="14">
        <f>F8+F22+F41</f>
        <v>127933322.84728999</v>
      </c>
      <c r="G43" s="14">
        <f>G8+G22+G41</f>
        <v>135526189.99850997</v>
      </c>
      <c r="H43" s="15">
        <f t="shared" si="2"/>
        <v>5.9350191038837838</v>
      </c>
      <c r="I43" s="15">
        <f t="shared" si="3"/>
        <v>86.675574985816937</v>
      </c>
      <c r="J43" s="14">
        <f>J8+J22+J41</f>
        <v>224520197.22570997</v>
      </c>
      <c r="K43" s="14">
        <f>K8+K22+K41</f>
        <v>233506904.90394998</v>
      </c>
      <c r="L43" s="15">
        <f t="shared" si="4"/>
        <v>4.0026277320635311</v>
      </c>
      <c r="M43" s="15">
        <f t="shared" si="5"/>
        <v>86.665670173239363</v>
      </c>
    </row>
    <row r="44" spans="1:13" ht="30" x14ac:dyDescent="0.2">
      <c r="A44" s="18" t="s">
        <v>46</v>
      </c>
      <c r="B44" s="19">
        <f>B45-B43</f>
        <v>3157306.8847799934</v>
      </c>
      <c r="C44" s="19">
        <f>C45-C43</f>
        <v>3261265.8246699981</v>
      </c>
      <c r="D44" s="20">
        <f t="shared" si="0"/>
        <v>3.2926460329575704</v>
      </c>
      <c r="E44" s="20">
        <f t="shared" si="1"/>
        <v>13.070222672722073</v>
      </c>
      <c r="F44" s="19">
        <f>F45-F43</f>
        <v>20770967.268710002</v>
      </c>
      <c r="G44" s="19">
        <f>G45-G43</f>
        <v>20834111.067490041</v>
      </c>
      <c r="H44" s="21">
        <f t="shared" si="2"/>
        <v>0.30400028059916417</v>
      </c>
      <c r="I44" s="20">
        <f t="shared" si="3"/>
        <v>13.324425014183056</v>
      </c>
      <c r="J44" s="19">
        <f>J45-J43</f>
        <v>36915072.968290031</v>
      </c>
      <c r="K44" s="19">
        <f>K45-K43</f>
        <v>35927237.170050025</v>
      </c>
      <c r="L44" s="21">
        <f t="shared" si="4"/>
        <v>-2.6759687000715258</v>
      </c>
      <c r="M44" s="20">
        <f t="shared" si="5"/>
        <v>13.334329826760641</v>
      </c>
    </row>
    <row r="45" spans="1:13" ht="20.25" x14ac:dyDescent="0.2">
      <c r="A45" s="22" t="s">
        <v>47</v>
      </c>
      <c r="B45" s="23">
        <v>22475538.737</v>
      </c>
      <c r="C45" s="23">
        <v>24951876.539000001</v>
      </c>
      <c r="D45" s="24">
        <f t="shared" si="0"/>
        <v>11.017924112863952</v>
      </c>
      <c r="E45" s="25">
        <f t="shared" si="1"/>
        <v>100</v>
      </c>
      <c r="F45" s="23">
        <v>148704290.116</v>
      </c>
      <c r="G45" s="23">
        <v>156360301.06600001</v>
      </c>
      <c r="H45" s="24">
        <f t="shared" si="2"/>
        <v>5.1484802113158814</v>
      </c>
      <c r="I45" s="25">
        <f t="shared" si="3"/>
        <v>100</v>
      </c>
      <c r="J45" s="23">
        <v>261435270.19400001</v>
      </c>
      <c r="K45" s="23">
        <v>269434142.074</v>
      </c>
      <c r="L45" s="24">
        <f t="shared" si="4"/>
        <v>3.0595993700713651</v>
      </c>
      <c r="M45" s="25">
        <f t="shared" si="5"/>
        <v>100</v>
      </c>
    </row>
  </sheetData>
  <mergeCells count="5">
    <mergeCell ref="B6:E6"/>
    <mergeCell ref="F6:I6"/>
    <mergeCell ref="J6:M6"/>
    <mergeCell ref="A5:M5"/>
    <mergeCell ref="B1:J1"/>
  </mergeCells>
  <conditionalFormatting sqref="D45">
    <cfRule type="cellIs" dxfId="5" priority="5" operator="greaterThan">
      <formula>0</formula>
    </cfRule>
    <cfRule type="cellIs" dxfId="4" priority="6" operator="lessThan">
      <formula>0</formula>
    </cfRule>
  </conditionalFormatting>
  <conditionalFormatting sqref="H45">
    <cfRule type="cellIs" dxfId="3" priority="3" operator="greaterThan">
      <formula>0</formula>
    </cfRule>
    <cfRule type="cellIs" dxfId="2" priority="4" operator="lessThan">
      <formula>0</formula>
    </cfRule>
  </conditionalFormatting>
  <conditionalFormatting sqref="L45">
    <cfRule type="cellIs" dxfId="1" priority="1" operator="greaterThan">
      <formula>0</formula>
    </cfRule>
    <cfRule type="cellIs" dxfId="0" priority="2" operator="lessThan">
      <formula>0</formula>
    </cfRule>
  </conditionalFormatting>
  <printOptions horizontalCentered="1" verticalCentered="1"/>
  <pageMargins left="0.11811023622047245" right="0" top="0.19685039370078741" bottom="0.19685039370078741" header="0.39370078740157483" footer="0.35433070866141736"/>
  <pageSetup paperSize="9"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SEKTOR_USD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Kübra  Ulutaş</dc:creator>
  <cp:lastModifiedBy>Döndü ALAGÖZ</cp:lastModifiedBy>
  <cp:lastPrinted>2016-02-26T09:44:09Z</cp:lastPrinted>
  <dcterms:created xsi:type="dcterms:W3CDTF">2013-08-01T04:41:02Z</dcterms:created>
  <dcterms:modified xsi:type="dcterms:W3CDTF">2025-08-02T12:41:21Z</dcterms:modified>
</cp:coreProperties>
</file>