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"/>
    </mc:Choice>
  </mc:AlternateContent>
  <xr:revisionPtr revIDLastSave="0" documentId="13_ncr:1_{D6E12030-AB89-4EE6-8556-B71D7B3D465A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2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M45" i="1"/>
  <c r="L45" i="1"/>
  <c r="I45" i="1"/>
  <c r="H45" i="1"/>
  <c r="E45" i="1"/>
  <c r="D45" i="1"/>
  <c r="K29" i="1" l="1"/>
  <c r="M29" i="1" s="1"/>
  <c r="J29" i="1"/>
  <c r="G29" i="1"/>
  <c r="I29" i="1" s="1"/>
  <c r="F29" i="1"/>
  <c r="C29" i="1"/>
  <c r="E29" i="1" s="1"/>
  <c r="B29" i="1"/>
  <c r="K41" i="1" l="1"/>
  <c r="J41" i="1"/>
  <c r="G41" i="1"/>
  <c r="F41" i="1"/>
  <c r="C41" i="1"/>
  <c r="B41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E20" i="1"/>
  <c r="H41" i="1"/>
  <c r="I41" i="1"/>
  <c r="I9" i="1"/>
  <c r="I20" i="1"/>
  <c r="I27" i="1"/>
  <c r="M9" i="1"/>
  <c r="M41" i="1"/>
  <c r="M20" i="1"/>
  <c r="E18" i="1"/>
  <c r="E23" i="1"/>
  <c r="E41" i="1"/>
  <c r="L18" i="1"/>
  <c r="L23" i="1"/>
  <c r="J22" i="1"/>
  <c r="L41" i="1"/>
  <c r="H18" i="1"/>
  <c r="G22" i="1"/>
  <c r="L29" i="1"/>
  <c r="K22" i="1"/>
  <c r="H23" i="1"/>
  <c r="H20" i="1"/>
  <c r="F8" i="1"/>
  <c r="L9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L22" i="1"/>
  <c r="K43" i="1"/>
  <c r="M43" i="1" s="1"/>
  <c r="J43" i="1"/>
  <c r="L8" i="1"/>
  <c r="D8" i="1"/>
  <c r="G43" i="1"/>
  <c r="I43" i="1" s="1"/>
  <c r="H8" i="1"/>
  <c r="F43" i="1"/>
  <c r="F44" i="1" s="1"/>
  <c r="H22" i="1"/>
  <c r="D22" i="1"/>
  <c r="B43" i="1"/>
  <c r="B44" i="1" s="1"/>
  <c r="C43" i="1"/>
  <c r="C44" i="1" l="1"/>
  <c r="D44" i="1" s="1"/>
  <c r="E43" i="1"/>
  <c r="J44" i="1"/>
  <c r="G44" i="1"/>
  <c r="I44" i="1" s="1"/>
  <c r="K44" i="1"/>
  <c r="M44" i="1" s="1"/>
  <c r="L43" i="1"/>
  <c r="H43" i="1"/>
  <c r="D43" i="1"/>
  <c r="E44" i="1" l="1"/>
  <c r="L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<sst xmlns="http://schemas.openxmlformats.org/spreadsheetml/2006/main" count="52" uniqueCount="48">
  <si>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</si>
  <si>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</si>
  <si>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</si>
  <si>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</si>
  <si>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</si>
  <si>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</si>
  <si>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</si>
  <si>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</si>
  <si>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</si>
  <si>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</si>
  <si>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</si>
  <si>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</si>
  <si>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</si>
  <si>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</si>
  <si>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1 - 30 EYLÜL İHRACAT RAKAMLARI</t>
  </si>
  <si>
    <t xml:space="preserve">SEKTÖREL BAZDA İHRACAT RAKAMLARI -1.000 $ </t>
  </si>
  <si>
    <t>1 - 30 EYLÜL</t>
  </si>
  <si>
    <t>1 OCAK  -  30 EYLÜL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</si>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</sst>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0</xdr:rowOff>
    </xdr:from>
    <xdr:to>
      <xdr:col>0</xdr:col>
      <xdr:colOff>3143250</xdr:colOff>
      <xdr:row>3</xdr:row>
      <xdr:rowOff>153153</xdr:rowOff>
    </xdr:to>
    <xdr:pic>
      <xdr:nvPicPr>
        <xdr:cNvPr id="5" name="Resim 4" descr="C:\Users\aysenuraksoy\AppData\Local\Temp\Rar$DIa14092.1349\tim_logotype_yatay_T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2714625" cy="81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27" sqref="F27"/>
    </sheetView>
  </sheetViews>
  <sheetFormatPr defaultColWidth="9.140625" defaultRowHeight="12.75" x14ac:dyDescent="0.2"/>
  <cols>
    <col min="1" max="1" width="52.28515625" style="1" customWidth="1"/>
    <col min="2" max="3" width="19.7109375" style="1" customWidth="1"/>
    <col min="4" max="5" width="10.7109375" style="1" customWidth="1"/>
    <col min="6" max="7" width="19.7109375" style="1" customWidth="1"/>
    <col min="8" max="9" width="10.7109375" style="1" customWidth="1"/>
    <col min="10" max="11" width="19.7109375" style="1" customWidth="1"/>
    <col min="12" max="13" width="10.7109375" style="1" customWidth="1"/>
    <col min="14" max="16384" width="9.140625" style="1"/>
  </cols>
  <sheetData>
    <row r="1" spans="1:13" ht="26.25" x14ac:dyDescent="0.4">
      <c r="A1"/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2959395.0051299999</v>
      </c>
      <c r="C8" s="7">
        <f>C9+C18+C20</f>
        <v>2932206.4533099998</v>
      </c>
      <c r="D8" s="9">
        <f t="shared" ref="D8:D45" si="0">(C8-B8)/B8*100</f>
        <v>-0.91871993339415103</v>
      </c>
      <c r="E8" s="9">
        <f t="shared" ref="E8:E43" si="1">C8/C$45*100</f>
        <v>12.970414620977818</v>
      </c>
      <c r="F8" s="7">
        <f>F9+F18+F20</f>
        <v>26073008.973550003</v>
      </c>
      <c r="G8" s="7">
        <f>G9+G18+G20</f>
        <v>26040511.138920002</v>
      </c>
      <c r="H8" s="9">
        <f t="shared" ref="H8:H45" si="2">(G8-F8)/F8*100</f>
        <v>-0.1246416731684826</v>
      </c>
      <c r="I8" s="9">
        <f t="shared" ref="I8:I44" si="3">G8/G$45*100</f>
        <v>12.979677680067065</v>
      </c>
      <c r="J8" s="7">
        <f>J9+J18+J20</f>
        <v>35949949.706499994</v>
      </c>
      <c r="K8" s="7">
        <f>K9+K18+K20</f>
        <v>36156366.302749991</v>
      </c>
      <c r="L8" s="9">
        <f t="shared" ref="L8:L45" si="4">(K8-J8)/J8*100</f>
        <v>0.57417770521296752</v>
      </c>
      <c r="M8" s="9">
        <f t="shared" ref="M8:M44" si="5">K8/K$45*100</f>
        <v>13.404036293542635</v>
      </c>
    </row>
    <row r="9" spans="1:13" ht="15.75" x14ac:dyDescent="0.25">
      <c r="A9" s="8" t="s">
        <v>2</v>
      </c>
      <c r="B9" s="7">
        <f>B10+B11+B12+B13+B14+B15+B16+B17</f>
        <v>1968593.7165699999</v>
      </c>
      <c r="C9" s="7">
        <f>C10+C11+C12+C13+C14+C15+C16+C17</f>
        <v>1897339.3140199997</v>
      </c>
      <c r="D9" s="9">
        <f t="shared" si="0"/>
        <v>-3.6195585686492531</v>
      </c>
      <c r="E9" s="9">
        <f t="shared" si="1"/>
        <v>8.3927506372346414</v>
      </c>
      <c r="F9" s="7">
        <f>F10+F11+F12+F13+F14+F15+F16+F17</f>
        <v>17448406.624480002</v>
      </c>
      <c r="G9" s="7">
        <f>G10+G11+G12+G13+G14+G15+G16+G17</f>
        <v>17332269.532060001</v>
      </c>
      <c r="H9" s="9">
        <f t="shared" si="2"/>
        <v>-0.6656028537130777</v>
      </c>
      <c r="I9" s="9">
        <f t="shared" si="3"/>
        <v>8.6391265820412713</v>
      </c>
      <c r="J9" s="7">
        <f>J10+J11+J12+J13+J14+J15+J16+J17</f>
        <v>24383675.867969997</v>
      </c>
      <c r="K9" s="7">
        <f>K10+K11+K12+K13+K14+K15+K16+K17</f>
        <v>24318274.220669996</v>
      </c>
      <c r="L9" s="9">
        <f t="shared" si="4"/>
        <v>-0.26821898246240955</v>
      </c>
      <c r="M9" s="9">
        <f t="shared" si="5"/>
        <v>9.0153702814265007</v>
      </c>
    </row>
    <row r="10" spans="1:13" ht="14.25" x14ac:dyDescent="0.2">
      <c r="A10" s="10" t="s">
        <v>20</v>
      </c>
      <c r="B10" s="11">
        <v>943271.60372000001</v>
      </c>
      <c r="C10" s="11">
        <v>999794.05703000003</v>
      </c>
      <c r="D10" s="12">
        <f t="shared" si="0"/>
        <v>5.992171617070972</v>
      </c>
      <c r="E10" s="12">
        <f t="shared" si="1"/>
        <v>4.4225206041102947</v>
      </c>
      <c r="F10" s="11">
        <v>8677925.8577100001</v>
      </c>
      <c r="G10" s="11">
        <v>9047495.59461</v>
      </c>
      <c r="H10" s="12">
        <f t="shared" si="2"/>
        <v>4.258733514894594</v>
      </c>
      <c r="I10" s="12">
        <f t="shared" si="3"/>
        <v>4.509649445949198</v>
      </c>
      <c r="J10" s="11">
        <v>12143105.615909999</v>
      </c>
      <c r="K10" s="11">
        <v>12264831.64955</v>
      </c>
      <c r="L10" s="12">
        <f t="shared" si="4"/>
        <v>1.0024291766063083</v>
      </c>
      <c r="M10" s="12">
        <f t="shared" si="5"/>
        <v>4.5468686534535614</v>
      </c>
    </row>
    <row r="11" spans="1:13" ht="14.25" x14ac:dyDescent="0.2">
      <c r="A11" s="10" t="s">
        <v>21</v>
      </c>
      <c r="B11" s="11">
        <v>267543.92298999999</v>
      </c>
      <c r="C11" s="11">
        <v>240351.40212000001</v>
      </c>
      <c r="D11" s="12">
        <f t="shared" si="0"/>
        <v>-10.163759492685751</v>
      </c>
      <c r="E11" s="12">
        <f t="shared" si="1"/>
        <v>1.0631779821337779</v>
      </c>
      <c r="F11" s="11">
        <v>2402746.3719799998</v>
      </c>
      <c r="G11" s="11">
        <v>2230094.2285099998</v>
      </c>
      <c r="H11" s="12">
        <f t="shared" si="2"/>
        <v>-7.1856166544837938</v>
      </c>
      <c r="I11" s="12">
        <f t="shared" si="3"/>
        <v>1.1115720474079036</v>
      </c>
      <c r="J11" s="11">
        <v>3596569.5969500002</v>
      </c>
      <c r="K11" s="11">
        <v>3228110.33134</v>
      </c>
      <c r="L11" s="12">
        <f t="shared" si="4"/>
        <v>-10.244741709501874</v>
      </c>
      <c r="M11" s="12">
        <f t="shared" si="5"/>
        <v>1.1967382916338658</v>
      </c>
    </row>
    <row r="12" spans="1:13" ht="14.25" x14ac:dyDescent="0.2">
      <c r="A12" s="10" t="s">
        <v>22</v>
      </c>
      <c r="B12" s="11">
        <v>227039.65951</v>
      </c>
      <c r="C12" s="11">
        <v>226754.85186</v>
      </c>
      <c r="D12" s="12">
        <f t="shared" si="0"/>
        <v>-0.12544400859950111</v>
      </c>
      <c r="E12" s="12">
        <f t="shared" si="1"/>
        <v>1.00303457235167</v>
      </c>
      <c r="F12" s="11">
        <v>1957838.32323</v>
      </c>
      <c r="G12" s="11">
        <v>1903209.9030899999</v>
      </c>
      <c r="H12" s="12">
        <f t="shared" si="2"/>
        <v>-2.7902416400694037</v>
      </c>
      <c r="I12" s="12">
        <f t="shared" si="3"/>
        <v>0.94863925549828509</v>
      </c>
      <c r="J12" s="11">
        <v>2662437.0946</v>
      </c>
      <c r="K12" s="11">
        <v>2670110.3533299998</v>
      </c>
      <c r="L12" s="12">
        <f t="shared" si="4"/>
        <v>0.28820432022836967</v>
      </c>
      <c r="M12" s="12">
        <f t="shared" si="5"/>
        <v>0.98987425296322207</v>
      </c>
    </row>
    <row r="13" spans="1:13" ht="14.25" x14ac:dyDescent="0.2">
      <c r="A13" s="10" t="s">
        <v>23</v>
      </c>
      <c r="B13" s="11">
        <v>196149.12529</v>
      </c>
      <c r="C13" s="11">
        <v>125029.37692</v>
      </c>
      <c r="D13" s="12">
        <f t="shared" si="0"/>
        <v>-36.257999246671027</v>
      </c>
      <c r="E13" s="12">
        <f t="shared" si="1"/>
        <v>0.55305889413901588</v>
      </c>
      <c r="F13" s="11">
        <v>1243975.4296299999</v>
      </c>
      <c r="G13" s="11">
        <v>1222650.38004</v>
      </c>
      <c r="H13" s="12">
        <f t="shared" si="2"/>
        <v>-1.7142661407985154</v>
      </c>
      <c r="I13" s="12">
        <f t="shared" si="3"/>
        <v>0.60941998272115616</v>
      </c>
      <c r="J13" s="11">
        <v>1777355.4588599999</v>
      </c>
      <c r="K13" s="11">
        <v>1827098.24144</v>
      </c>
      <c r="L13" s="12">
        <f t="shared" si="4"/>
        <v>2.79869636273575</v>
      </c>
      <c r="M13" s="12">
        <f t="shared" si="5"/>
        <v>0.67734934796993074</v>
      </c>
    </row>
    <row r="14" spans="1:13" ht="14.25" x14ac:dyDescent="0.2">
      <c r="A14" s="10" t="s">
        <v>24</v>
      </c>
      <c r="B14" s="11">
        <v>193830.50719999999</v>
      </c>
      <c r="C14" s="11">
        <v>146575.85277</v>
      </c>
      <c r="D14" s="12">
        <f t="shared" si="0"/>
        <v>-24.379368920105676</v>
      </c>
      <c r="E14" s="12">
        <f t="shared" si="1"/>
        <v>0.6483682558246201</v>
      </c>
      <c r="F14" s="11">
        <v>1736206.1401800001</v>
      </c>
      <c r="G14" s="11">
        <v>1611780.412</v>
      </c>
      <c r="H14" s="12">
        <f t="shared" si="2"/>
        <v>-7.1665296706703465</v>
      </c>
      <c r="I14" s="12">
        <f t="shared" si="3"/>
        <v>0.80337863290011224</v>
      </c>
      <c r="J14" s="11">
        <v>2391249.1578299999</v>
      </c>
      <c r="K14" s="11">
        <v>2508494.7364400001</v>
      </c>
      <c r="L14" s="12">
        <f t="shared" si="4"/>
        <v>4.9031100847892279</v>
      </c>
      <c r="M14" s="12">
        <f t="shared" si="5"/>
        <v>0.92995944912874284</v>
      </c>
    </row>
    <row r="15" spans="1:13" ht="14.25" x14ac:dyDescent="0.2">
      <c r="A15" s="10" t="s">
        <v>25</v>
      </c>
      <c r="B15" s="11">
        <v>56089.077680000002</v>
      </c>
      <c r="C15" s="11">
        <v>36166.682930000003</v>
      </c>
      <c r="D15" s="12">
        <f t="shared" si="0"/>
        <v>-35.519205474658463</v>
      </c>
      <c r="E15" s="12">
        <f t="shared" si="1"/>
        <v>0.15998084737109977</v>
      </c>
      <c r="F15" s="11">
        <v>606717.13442999998</v>
      </c>
      <c r="G15" s="11">
        <v>381861.60087000002</v>
      </c>
      <c r="H15" s="12">
        <f t="shared" si="2"/>
        <v>-37.061015883661788</v>
      </c>
      <c r="I15" s="12">
        <f t="shared" si="3"/>
        <v>0.19033576074008582</v>
      </c>
      <c r="J15" s="11">
        <v>750235.60510000004</v>
      </c>
      <c r="K15" s="11">
        <v>588214.21670999995</v>
      </c>
      <c r="L15" s="12">
        <f t="shared" si="4"/>
        <v>-21.596067593779956</v>
      </c>
      <c r="M15" s="12">
        <f t="shared" si="5"/>
        <v>0.21806518506697709</v>
      </c>
    </row>
    <row r="16" spans="1:13" ht="14.25" x14ac:dyDescent="0.2">
      <c r="A16" s="10" t="s">
        <v>26</v>
      </c>
      <c r="B16" s="11">
        <v>77068.329750000004</v>
      </c>
      <c r="C16" s="11">
        <v>112509.67118999999</v>
      </c>
      <c r="D16" s="12">
        <f t="shared" si="0"/>
        <v>45.986907404075389</v>
      </c>
      <c r="E16" s="12">
        <f t="shared" si="1"/>
        <v>0.4976788324563115</v>
      </c>
      <c r="F16" s="11">
        <v>717438.35985000001</v>
      </c>
      <c r="G16" s="11">
        <v>813245.52651999996</v>
      </c>
      <c r="H16" s="12">
        <f t="shared" si="2"/>
        <v>13.354062457718463</v>
      </c>
      <c r="I16" s="12">
        <f t="shared" si="3"/>
        <v>0.40535551520759483</v>
      </c>
      <c r="J16" s="11">
        <v>928437.11340000003</v>
      </c>
      <c r="K16" s="11">
        <v>1074375.21664</v>
      </c>
      <c r="L16" s="12">
        <f t="shared" si="4"/>
        <v>15.718684780444061</v>
      </c>
      <c r="M16" s="12">
        <f t="shared" si="5"/>
        <v>0.3982967833697928</v>
      </c>
    </row>
    <row r="17" spans="1:13" ht="14.25" x14ac:dyDescent="0.2">
      <c r="A17" s="10" t="s">
        <v>27</v>
      </c>
      <c r="B17" s="11">
        <v>7601.4904299999998</v>
      </c>
      <c r="C17" s="11">
        <v>10157.4192</v>
      </c>
      <c r="D17" s="12">
        <f t="shared" si="0"/>
        <v>33.624047725072259</v>
      </c>
      <c r="E17" s="12">
        <f t="shared" si="1"/>
        <v>4.4930648847853256E-2</v>
      </c>
      <c r="F17" s="11">
        <v>105559.00747</v>
      </c>
      <c r="G17" s="11">
        <v>121931.88642</v>
      </c>
      <c r="H17" s="12">
        <f t="shared" si="2"/>
        <v>15.510641244569481</v>
      </c>
      <c r="I17" s="12">
        <f t="shared" si="3"/>
        <v>6.0775941616934955E-2</v>
      </c>
      <c r="J17" s="11">
        <v>134286.22532</v>
      </c>
      <c r="K17" s="11">
        <v>157039.47521999999</v>
      </c>
      <c r="L17" s="12">
        <f t="shared" si="4"/>
        <v>16.943845018936003</v>
      </c>
      <c r="M17" s="12">
        <f t="shared" si="5"/>
        <v>5.8218317840409442E-2</v>
      </c>
    </row>
    <row r="18" spans="1:13" ht="15.75" x14ac:dyDescent="0.25">
      <c r="A18" s="8" t="s">
        <v>3</v>
      </c>
      <c r="B18" s="7">
        <f>B19</f>
        <v>330368.84255</v>
      </c>
      <c r="C18" s="7">
        <f>C19</f>
        <v>347557.13896000001</v>
      </c>
      <c r="D18" s="9">
        <f t="shared" si="0"/>
        <v>5.2027595209432107</v>
      </c>
      <c r="E18" s="9">
        <f t="shared" si="1"/>
        <v>1.5373952238946973</v>
      </c>
      <c r="F18" s="7">
        <f>F19</f>
        <v>2800279.9256799999</v>
      </c>
      <c r="G18" s="7">
        <f>G19</f>
        <v>2857983.4961299999</v>
      </c>
      <c r="H18" s="9">
        <f t="shared" si="2"/>
        <v>2.0606357929015857</v>
      </c>
      <c r="I18" s="9">
        <f t="shared" si="3"/>
        <v>1.4245382664273267</v>
      </c>
      <c r="J18" s="7">
        <f>J19</f>
        <v>3704644.6793900002</v>
      </c>
      <c r="K18" s="7">
        <f>K19</f>
        <v>3920585.74333</v>
      </c>
      <c r="L18" s="9">
        <f t="shared" si="4"/>
        <v>5.8289278089567347</v>
      </c>
      <c r="M18" s="9">
        <f t="shared" si="5"/>
        <v>1.4534556143033697</v>
      </c>
    </row>
    <row r="19" spans="1:13" ht="14.25" x14ac:dyDescent="0.2">
      <c r="A19" s="10" t="s">
        <v>28</v>
      </c>
      <c r="B19" s="11">
        <v>330368.84255</v>
      </c>
      <c r="C19" s="11">
        <v>347557.13896000001</v>
      </c>
      <c r="D19" s="12">
        <f t="shared" si="0"/>
        <v>5.2027595209432107</v>
      </c>
      <c r="E19" s="12">
        <f t="shared" si="1"/>
        <v>1.5373952238946973</v>
      </c>
      <c r="F19" s="11">
        <v>2800279.9256799999</v>
      </c>
      <c r="G19" s="11">
        <v>2857983.4961299999</v>
      </c>
      <c r="H19" s="12">
        <f t="shared" si="2"/>
        <v>2.0606357929015857</v>
      </c>
      <c r="I19" s="12">
        <f t="shared" si="3"/>
        <v>1.4245382664273267</v>
      </c>
      <c r="J19" s="11">
        <v>3704644.6793900002</v>
      </c>
      <c r="K19" s="11">
        <v>3920585.74333</v>
      </c>
      <c r="L19" s="12">
        <f t="shared" si="4"/>
        <v>5.8289278089567347</v>
      </c>
      <c r="M19" s="12">
        <f t="shared" si="5"/>
        <v>1.4534556143033697</v>
      </c>
    </row>
    <row r="20" spans="1:13" ht="15.75" x14ac:dyDescent="0.25">
      <c r="A20" s="8" t="s">
        <v>11</v>
      </c>
      <c r="B20" s="7">
        <f>B21</f>
        <v>660432.44600999996</v>
      </c>
      <c r="C20" s="7">
        <f>C21</f>
        <v>687310.00032999995</v>
      </c>
      <c r="D20" s="9">
        <f t="shared" si="0"/>
        <v>4.069690167765172</v>
      </c>
      <c r="E20" s="9">
        <f t="shared" si="1"/>
        <v>3.040268759848479</v>
      </c>
      <c r="F20" s="7">
        <f>F21</f>
        <v>5824322.4233900001</v>
      </c>
      <c r="G20" s="7">
        <f>G21</f>
        <v>5850258.1107299998</v>
      </c>
      <c r="H20" s="9">
        <f t="shared" si="2"/>
        <v>0.44529964954969053</v>
      </c>
      <c r="I20" s="9">
        <f t="shared" si="3"/>
        <v>2.916012831598465</v>
      </c>
      <c r="J20" s="7">
        <f>J21</f>
        <v>7861629.1591400001</v>
      </c>
      <c r="K20" s="7">
        <f>K21</f>
        <v>7917506.3387500001</v>
      </c>
      <c r="L20" s="9">
        <f t="shared" si="4"/>
        <v>0.71075827260354407</v>
      </c>
      <c r="M20" s="9">
        <f t="shared" si="5"/>
        <v>2.935210397812765</v>
      </c>
    </row>
    <row r="21" spans="1:13" ht="14.25" x14ac:dyDescent="0.2">
      <c r="A21" s="10" t="s">
        <v>29</v>
      </c>
      <c r="B21" s="11">
        <v>660432.44600999996</v>
      </c>
      <c r="C21" s="11">
        <v>687310.00032999995</v>
      </c>
      <c r="D21" s="12">
        <f t="shared" si="0"/>
        <v>4.069690167765172</v>
      </c>
      <c r="E21" s="12">
        <f t="shared" si="1"/>
        <v>3.040268759848479</v>
      </c>
      <c r="F21" s="11">
        <v>5824322.4233900001</v>
      </c>
      <c r="G21" s="11">
        <v>5850258.1107299998</v>
      </c>
      <c r="H21" s="12">
        <f t="shared" si="2"/>
        <v>0.44529964954969053</v>
      </c>
      <c r="I21" s="12">
        <f t="shared" si="3"/>
        <v>2.916012831598465</v>
      </c>
      <c r="J21" s="11">
        <v>7861629.1591400001</v>
      </c>
      <c r="K21" s="11">
        <v>7917506.3387500001</v>
      </c>
      <c r="L21" s="12">
        <f t="shared" si="4"/>
        <v>0.71075827260354407</v>
      </c>
      <c r="M21" s="12">
        <f t="shared" si="5"/>
        <v>2.935210397812765</v>
      </c>
    </row>
    <row r="22" spans="1:13" ht="16.5" x14ac:dyDescent="0.25">
      <c r="A22" s="17" t="s">
        <v>4</v>
      </c>
      <c r="B22" s="7">
        <f>B23+B27+B29</f>
        <v>15722921.81629</v>
      </c>
      <c r="C22" s="7">
        <f>C23+C27+C29</f>
        <v>16220104.69799</v>
      </c>
      <c r="D22" s="9">
        <f t="shared" si="0"/>
        <v>3.1621532404039878</v>
      </c>
      <c r="E22" s="9">
        <f t="shared" si="1"/>
        <v>71.748523331675003</v>
      </c>
      <c r="F22" s="7">
        <f>F23+F27+F29</f>
        <v>135445157.14012003</v>
      </c>
      <c r="G22" s="7">
        <f>G23+G27+G29</f>
        <v>143163567.50051001</v>
      </c>
      <c r="H22" s="9">
        <f t="shared" si="2"/>
        <v>5.6985502644477481</v>
      </c>
      <c r="I22" s="9">
        <f t="shared" si="3"/>
        <v>71.358697675786544</v>
      </c>
      <c r="J22" s="7">
        <f>J23+J27+J29</f>
        <v>183085245.13244003</v>
      </c>
      <c r="K22" s="7">
        <f>K23+K27+K29</f>
        <v>191429092.24658</v>
      </c>
      <c r="L22" s="9">
        <f t="shared" si="4"/>
        <v>4.5573563877876717</v>
      </c>
      <c r="M22" s="9">
        <f t="shared" si="5"/>
        <v>70.96737760171213</v>
      </c>
    </row>
    <row r="23" spans="1:13" ht="15.75" x14ac:dyDescent="0.25">
      <c r="A23" s="8" t="s">
        <v>5</v>
      </c>
      <c r="B23" s="7">
        <f>B24+B25+B26</f>
        <v>1187381.07342</v>
      </c>
      <c r="C23" s="7">
        <f>C24+C25+C26</f>
        <v>1180014.4933</v>
      </c>
      <c r="D23" s="9">
        <f>(C23-B23)/B23*100</f>
        <v>-0.62040572187850207</v>
      </c>
      <c r="E23" s="9">
        <f t="shared" si="1"/>
        <v>5.2197133730426115</v>
      </c>
      <c r="F23" s="7">
        <f>F24+F25+F26</f>
        <v>10268311.407090001</v>
      </c>
      <c r="G23" s="7">
        <f>G24+G25+G26</f>
        <v>10180239.146370001</v>
      </c>
      <c r="H23" s="9">
        <f t="shared" si="2"/>
        <v>-0.85770928859041107</v>
      </c>
      <c r="I23" s="9">
        <f t="shared" si="3"/>
        <v>5.0742561127532415</v>
      </c>
      <c r="J23" s="7">
        <f>J24+J25+J26</f>
        <v>13842213.562719999</v>
      </c>
      <c r="K23" s="7">
        <f>K24+K25+K26</f>
        <v>13794395.506410001</v>
      </c>
      <c r="L23" s="9">
        <f t="shared" si="4"/>
        <v>-0.3454509359599981</v>
      </c>
      <c r="M23" s="9">
        <f t="shared" si="5"/>
        <v>5.1139148350020402</v>
      </c>
    </row>
    <row r="24" spans="1:13" ht="14.25" x14ac:dyDescent="0.2">
      <c r="A24" s="10" t="s">
        <v>30</v>
      </c>
      <c r="B24" s="11">
        <v>805203.39901000005</v>
      </c>
      <c r="C24" s="11">
        <v>787275.96398</v>
      </c>
      <c r="D24" s="12">
        <f t="shared" si="0"/>
        <v>-2.2264480070553461</v>
      </c>
      <c r="E24" s="12">
        <f t="shared" si="1"/>
        <v>3.4824613602577852</v>
      </c>
      <c r="F24" s="11">
        <v>7015672.56929</v>
      </c>
      <c r="G24" s="11">
        <v>7048420.7729000002</v>
      </c>
      <c r="H24" s="12">
        <f t="shared" si="2"/>
        <v>0.46678637417245344</v>
      </c>
      <c r="I24" s="12">
        <f t="shared" si="3"/>
        <v>3.513227113618226</v>
      </c>
      <c r="J24" s="11">
        <v>9418987.8726499993</v>
      </c>
      <c r="K24" s="11">
        <v>9522270.7621500008</v>
      </c>
      <c r="L24" s="12">
        <f t="shared" si="4"/>
        <v>1.0965391493910392</v>
      </c>
      <c r="M24" s="12">
        <f t="shared" si="5"/>
        <v>3.5301352415795897</v>
      </c>
    </row>
    <row r="25" spans="1:13" ht="14.25" x14ac:dyDescent="0.2">
      <c r="A25" s="10" t="s">
        <v>31</v>
      </c>
      <c r="B25" s="11">
        <v>131933.71492999999</v>
      </c>
      <c r="C25" s="11">
        <v>128988.08873</v>
      </c>
      <c r="D25" s="12">
        <f t="shared" si="0"/>
        <v>-2.2326561497664521</v>
      </c>
      <c r="E25" s="12">
        <f t="shared" si="1"/>
        <v>0.57056998497052946</v>
      </c>
      <c r="F25" s="11">
        <v>1166902.7252499999</v>
      </c>
      <c r="G25" s="11">
        <v>1115179.26135</v>
      </c>
      <c r="H25" s="12">
        <f t="shared" si="2"/>
        <v>-4.432542900173492</v>
      </c>
      <c r="I25" s="12">
        <f t="shared" si="3"/>
        <v>0.55585189133190682</v>
      </c>
      <c r="J25" s="11">
        <v>1540820.70141</v>
      </c>
      <c r="K25" s="11">
        <v>1474272.27348</v>
      </c>
      <c r="L25" s="12">
        <f t="shared" si="4"/>
        <v>-4.3190247813455356</v>
      </c>
      <c r="M25" s="12">
        <f t="shared" si="5"/>
        <v>0.54654825915917682</v>
      </c>
    </row>
    <row r="26" spans="1:13" ht="14.25" x14ac:dyDescent="0.2">
      <c r="A26" s="10" t="s">
        <v>32</v>
      </c>
      <c r="B26" s="11">
        <v>250243.95947999999</v>
      </c>
      <c r="C26" s="11">
        <v>263750.44059000001</v>
      </c>
      <c r="D26" s="12">
        <f t="shared" si="0"/>
        <v>5.3973255290821465</v>
      </c>
      <c r="E26" s="12">
        <f t="shared" si="1"/>
        <v>1.1666820278142969</v>
      </c>
      <c r="F26" s="11">
        <v>2085736.11255</v>
      </c>
      <c r="G26" s="11">
        <v>2016639.1121199999</v>
      </c>
      <c r="H26" s="12">
        <f t="shared" si="2"/>
        <v>-3.3128352150705545</v>
      </c>
      <c r="I26" s="12">
        <f t="shared" si="3"/>
        <v>1.005177107803108</v>
      </c>
      <c r="J26" s="11">
        <v>2882404.9886599998</v>
      </c>
      <c r="K26" s="11">
        <v>2797852.4707800001</v>
      </c>
      <c r="L26" s="12">
        <f t="shared" si="4"/>
        <v>-2.9334017326728015</v>
      </c>
      <c r="M26" s="12">
        <f t="shared" si="5"/>
        <v>1.037231334263274</v>
      </c>
    </row>
    <row r="27" spans="1:13" ht="15.75" x14ac:dyDescent="0.25">
      <c r="A27" s="8" t="s">
        <v>6</v>
      </c>
      <c r="B27" s="7">
        <f>B28</f>
        <v>2181923.07681</v>
      </c>
      <c r="C27" s="7">
        <f>C28</f>
        <v>2500660.5613099998</v>
      </c>
      <c r="D27" s="9">
        <f t="shared" si="0"/>
        <v>14.608099061218882</v>
      </c>
      <c r="E27" s="9">
        <f t="shared" si="1"/>
        <v>11.061500894626384</v>
      </c>
      <c r="F27" s="7">
        <f>F28</f>
        <v>23113879.85255</v>
      </c>
      <c r="G27" s="7">
        <f>G28</f>
        <v>24331079.112780001</v>
      </c>
      <c r="H27" s="9">
        <f t="shared" si="2"/>
        <v>5.2660966830097786</v>
      </c>
      <c r="I27" s="9">
        <f t="shared" si="3"/>
        <v>12.127625406710598</v>
      </c>
      <c r="J27" s="7">
        <f>J28</f>
        <v>31344990.778670002</v>
      </c>
      <c r="K27" s="7">
        <f>K28</f>
        <v>31956706.062740002</v>
      </c>
      <c r="L27" s="9">
        <f t="shared" si="4"/>
        <v>1.9515567523671662</v>
      </c>
      <c r="M27" s="9">
        <f t="shared" si="5"/>
        <v>11.847121038113318</v>
      </c>
    </row>
    <row r="28" spans="1:13" ht="14.25" x14ac:dyDescent="0.2">
      <c r="A28" s="10" t="s">
        <v>33</v>
      </c>
      <c r="B28" s="11">
        <v>2181923.07681</v>
      </c>
      <c r="C28" s="11">
        <v>2500660.5613099998</v>
      </c>
      <c r="D28" s="12">
        <f t="shared" si="0"/>
        <v>14.608099061218882</v>
      </c>
      <c r="E28" s="12">
        <f t="shared" si="1"/>
        <v>11.061500894626384</v>
      </c>
      <c r="F28" s="11">
        <v>23113879.85255</v>
      </c>
      <c r="G28" s="11">
        <v>24331079.112780001</v>
      </c>
      <c r="H28" s="12">
        <f t="shared" si="2"/>
        <v>5.2660966830097786</v>
      </c>
      <c r="I28" s="12">
        <f t="shared" si="3"/>
        <v>12.127625406710598</v>
      </c>
      <c r="J28" s="11">
        <v>31344990.778670002</v>
      </c>
      <c r="K28" s="11">
        <v>31956706.062740002</v>
      </c>
      <c r="L28" s="12">
        <f t="shared" si="4"/>
        <v>1.9515567523671662</v>
      </c>
      <c r="M28" s="12">
        <f t="shared" si="5"/>
        <v>11.847121038113318</v>
      </c>
    </row>
    <row r="29" spans="1:13" ht="15.75" x14ac:dyDescent="0.25">
      <c r="A29" s="8" t="s">
        <v>7</v>
      </c>
      <c r="B29" s="7">
        <f>B30+B31+B32+B33+B34+B35+B36+B37+B38+B39+B40</f>
        <v>12353617.666060001</v>
      </c>
      <c r="C29" s="7">
        <f>C30+C31+C32+C33+C34+C35+C36+C37+C38+C39+C40</f>
        <v>12539429.643380001</v>
      </c>
      <c r="D29" s="9">
        <f t="shared" si="0"/>
        <v>1.5041098271196736</v>
      </c>
      <c r="E29" s="9">
        <f t="shared" si="1"/>
        <v>55.467309064005995</v>
      </c>
      <c r="F29" s="7">
        <f>F30+F31+F32+F33+F34+F35+F36+F37+F38+F39+F40</f>
        <v>102062965.88048002</v>
      </c>
      <c r="G29" s="7">
        <f>G30+G31+G32+G33+G34+G35+G36+G37+G38+G39+G40</f>
        <v>108652249.24136001</v>
      </c>
      <c r="H29" s="9">
        <f t="shared" si="2"/>
        <v>6.4560962970606912</v>
      </c>
      <c r="I29" s="9">
        <f t="shared" si="3"/>
        <v>54.156816156322705</v>
      </c>
      <c r="J29" s="7">
        <f>J30+J31+J32+J33+J34+J35+J36+J37+J38+J39+J40</f>
        <v>137898040.79105002</v>
      </c>
      <c r="K29" s="7">
        <f>K30+K31+K32+K33+K34+K35+K36+K37+K38+K39+K40</f>
        <v>145677990.67743</v>
      </c>
      <c r="L29" s="9">
        <f t="shared" si="4"/>
        <v>5.6418132134078354</v>
      </c>
      <c r="M29" s="9">
        <f t="shared" si="5"/>
        <v>54.006341728596773</v>
      </c>
    </row>
    <row r="30" spans="1:13" ht="14.25" x14ac:dyDescent="0.2">
      <c r="A30" s="10" t="s">
        <v>34</v>
      </c>
      <c r="B30" s="11">
        <v>1580747.67802</v>
      </c>
      <c r="C30" s="11">
        <v>1490560.5847499999</v>
      </c>
      <c r="D30" s="12">
        <f t="shared" si="0"/>
        <v>-5.7053440295396083</v>
      </c>
      <c r="E30" s="12">
        <f t="shared" si="1"/>
        <v>6.5933927606190617</v>
      </c>
      <c r="F30" s="11">
        <v>13594000.572280001</v>
      </c>
      <c r="G30" s="11">
        <v>12712389.77025</v>
      </c>
      <c r="H30" s="12">
        <f t="shared" si="2"/>
        <v>-6.4852932537587504</v>
      </c>
      <c r="I30" s="12">
        <f t="shared" si="3"/>
        <v>6.3363856754184305</v>
      </c>
      <c r="J30" s="11">
        <v>17965328.948109999</v>
      </c>
      <c r="K30" s="11">
        <v>17029443.747809999</v>
      </c>
      <c r="L30" s="12">
        <f t="shared" si="4"/>
        <v>-5.2093964046144459</v>
      </c>
      <c r="M30" s="12">
        <f t="shared" si="5"/>
        <v>6.3132251770866299</v>
      </c>
    </row>
    <row r="31" spans="1:13" ht="14.25" x14ac:dyDescent="0.2">
      <c r="A31" s="10" t="s">
        <v>35</v>
      </c>
      <c r="B31" s="11">
        <v>3399945.0989700002</v>
      </c>
      <c r="C31" s="11">
        <v>3660741.5057100002</v>
      </c>
      <c r="D31" s="12">
        <f t="shared" si="0"/>
        <v>7.6706064112331465</v>
      </c>
      <c r="E31" s="12">
        <f t="shared" si="1"/>
        <v>16.193039577988237</v>
      </c>
      <c r="F31" s="11">
        <v>26906277.59206</v>
      </c>
      <c r="G31" s="11">
        <v>30205393.655669998</v>
      </c>
      <c r="H31" s="12">
        <f t="shared" si="2"/>
        <v>12.261510542742496</v>
      </c>
      <c r="I31" s="12">
        <f t="shared" si="3"/>
        <v>15.055628968210769</v>
      </c>
      <c r="J31" s="11">
        <v>36321647.953330003</v>
      </c>
      <c r="K31" s="11">
        <v>40496650.898050003</v>
      </c>
      <c r="L31" s="12">
        <f t="shared" si="4"/>
        <v>11.494530617345603</v>
      </c>
      <c r="M31" s="12">
        <f t="shared" si="5"/>
        <v>15.013084386278669</v>
      </c>
    </row>
    <row r="32" spans="1:13" ht="14.25" x14ac:dyDescent="0.2">
      <c r="A32" s="10" t="s">
        <v>36</v>
      </c>
      <c r="B32" s="11">
        <v>234435.90804000001</v>
      </c>
      <c r="C32" s="11">
        <v>230420.35769</v>
      </c>
      <c r="D32" s="12">
        <f t="shared" si="0"/>
        <v>-1.7128563553134797</v>
      </c>
      <c r="E32" s="12">
        <f t="shared" si="1"/>
        <v>1.0192486865921744</v>
      </c>
      <c r="F32" s="11">
        <v>1364963.6072800001</v>
      </c>
      <c r="G32" s="11">
        <v>1483276.93031</v>
      </c>
      <c r="H32" s="12">
        <f t="shared" si="2"/>
        <v>8.6678738098934378</v>
      </c>
      <c r="I32" s="12">
        <f t="shared" si="3"/>
        <v>0.73932713390285509</v>
      </c>
      <c r="J32" s="11">
        <v>1943388.2708999999</v>
      </c>
      <c r="K32" s="11">
        <v>2030057.9823499999</v>
      </c>
      <c r="L32" s="12">
        <f t="shared" si="4"/>
        <v>4.4597218552658333</v>
      </c>
      <c r="M32" s="12">
        <f t="shared" si="5"/>
        <v>0.75259141489961368</v>
      </c>
    </row>
    <row r="33" spans="1:13" ht="14.25" x14ac:dyDescent="0.2">
      <c r="A33" s="10" t="s">
        <v>37</v>
      </c>
      <c r="B33" s="11">
        <v>1477184.16346</v>
      </c>
      <c r="C33" s="11">
        <v>1516734.2773800001</v>
      </c>
      <c r="D33" s="12">
        <f t="shared" si="0"/>
        <v>2.6773989931872912</v>
      </c>
      <c r="E33" s="12">
        <f t="shared" si="1"/>
        <v>6.7091702991310269</v>
      </c>
      <c r="F33" s="11">
        <v>12192965.636940001</v>
      </c>
      <c r="G33" s="11">
        <v>12893032.78444</v>
      </c>
      <c r="H33" s="12">
        <f t="shared" si="2"/>
        <v>5.7415658203699396</v>
      </c>
      <c r="I33" s="12">
        <f t="shared" si="3"/>
        <v>6.4264256937127575</v>
      </c>
      <c r="J33" s="11">
        <v>16417754.86076</v>
      </c>
      <c r="K33" s="11">
        <v>17367489.550140001</v>
      </c>
      <c r="L33" s="12">
        <f t="shared" si="4"/>
        <v>5.7848024741187833</v>
      </c>
      <c r="M33" s="12">
        <f t="shared" si="5"/>
        <v>6.4385469023222353</v>
      </c>
    </row>
    <row r="34" spans="1:13" ht="14.25" x14ac:dyDescent="0.2">
      <c r="A34" s="10" t="s">
        <v>38</v>
      </c>
      <c r="B34" s="11">
        <v>925516.34163000004</v>
      </c>
      <c r="C34" s="11">
        <v>942511.66717000003</v>
      </c>
      <c r="D34" s="12">
        <f t="shared" si="0"/>
        <v>1.8363074508298987</v>
      </c>
      <c r="E34" s="12">
        <f t="shared" si="1"/>
        <v>4.1691358718974607</v>
      </c>
      <c r="F34" s="11">
        <v>8278966.1439699996</v>
      </c>
      <c r="G34" s="11">
        <v>8064415.9163300004</v>
      </c>
      <c r="H34" s="12">
        <f t="shared" si="2"/>
        <v>-2.5915099048480505</v>
      </c>
      <c r="I34" s="12">
        <f t="shared" si="3"/>
        <v>4.0196415006432655</v>
      </c>
      <c r="J34" s="11">
        <v>11279353.138180001</v>
      </c>
      <c r="K34" s="11">
        <v>10967326.930980001</v>
      </c>
      <c r="L34" s="12">
        <f t="shared" si="4"/>
        <v>-2.7663484188983163</v>
      </c>
      <c r="M34" s="12">
        <f t="shared" si="5"/>
        <v>4.0658523866880509</v>
      </c>
    </row>
    <row r="35" spans="1:13" ht="14.25" x14ac:dyDescent="0.2">
      <c r="A35" s="10" t="s">
        <v>39</v>
      </c>
      <c r="B35" s="11">
        <v>1042520.0620799999</v>
      </c>
      <c r="C35" s="11">
        <v>1132517.70955</v>
      </c>
      <c r="D35" s="12">
        <f t="shared" si="0"/>
        <v>8.6327017333786262</v>
      </c>
      <c r="E35" s="12">
        <f t="shared" si="1"/>
        <v>5.0096145999139345</v>
      </c>
      <c r="F35" s="11">
        <v>9278950.8084399998</v>
      </c>
      <c r="G35" s="11">
        <v>9867131.8734300006</v>
      </c>
      <c r="H35" s="12">
        <f t="shared" si="2"/>
        <v>6.3388746975035133</v>
      </c>
      <c r="I35" s="12">
        <f t="shared" si="3"/>
        <v>4.9181903788524997</v>
      </c>
      <c r="J35" s="11">
        <v>12172675.346109999</v>
      </c>
      <c r="K35" s="11">
        <v>13016496.26066</v>
      </c>
      <c r="L35" s="12">
        <f t="shared" si="4"/>
        <v>6.9320908556035645</v>
      </c>
      <c r="M35" s="12">
        <f t="shared" si="5"/>
        <v>4.8255288385928994</v>
      </c>
    </row>
    <row r="36" spans="1:13" ht="14.25" x14ac:dyDescent="0.2">
      <c r="A36" s="10" t="s">
        <v>40</v>
      </c>
      <c r="B36" s="11">
        <v>1466592.42056</v>
      </c>
      <c r="C36" s="11">
        <v>1497336.01562</v>
      </c>
      <c r="D36" s="12">
        <f t="shared" si="0"/>
        <v>2.0962603262507593</v>
      </c>
      <c r="E36" s="12">
        <f t="shared" si="1"/>
        <v>6.6233634154890382</v>
      </c>
      <c r="F36" s="11">
        <v>12200306.71479</v>
      </c>
      <c r="G36" s="11">
        <v>12455938.18204</v>
      </c>
      <c r="H36" s="12">
        <f t="shared" si="2"/>
        <v>2.0952872188049807</v>
      </c>
      <c r="I36" s="12">
        <f t="shared" si="3"/>
        <v>6.2085594995899509</v>
      </c>
      <c r="J36" s="11">
        <v>16025405.22933</v>
      </c>
      <c r="K36" s="11">
        <v>16388957.3662</v>
      </c>
      <c r="L36" s="12">
        <f t="shared" si="4"/>
        <v>2.2685987135265728</v>
      </c>
      <c r="M36" s="12">
        <f t="shared" si="5"/>
        <v>6.0757814408235857</v>
      </c>
    </row>
    <row r="37" spans="1:13" ht="14.25" x14ac:dyDescent="0.2">
      <c r="A37" s="13" t="s">
        <v>41</v>
      </c>
      <c r="B37" s="11">
        <v>375761.42826000002</v>
      </c>
      <c r="C37" s="11">
        <v>383280.08039000002</v>
      </c>
      <c r="D37" s="12">
        <f t="shared" si="0"/>
        <v>2.0009111006459217</v>
      </c>
      <c r="E37" s="12">
        <f t="shared" si="1"/>
        <v>1.6954132111018965</v>
      </c>
      <c r="F37" s="11">
        <v>3261615.5368499998</v>
      </c>
      <c r="G37" s="11">
        <v>3353191.2363900002</v>
      </c>
      <c r="H37" s="12">
        <f t="shared" si="2"/>
        <v>2.8076791548657605</v>
      </c>
      <c r="I37" s="12">
        <f t="shared" si="3"/>
        <v>1.6713704740963409</v>
      </c>
      <c r="J37" s="11">
        <v>4322575.5829800004</v>
      </c>
      <c r="K37" s="11">
        <v>4402382.5820699995</v>
      </c>
      <c r="L37" s="12">
        <f t="shared" si="4"/>
        <v>1.8462834844169427</v>
      </c>
      <c r="M37" s="12">
        <f t="shared" si="5"/>
        <v>1.6320693128844095</v>
      </c>
    </row>
    <row r="38" spans="1:13" ht="14.25" x14ac:dyDescent="0.2">
      <c r="A38" s="10" t="s">
        <v>42</v>
      </c>
      <c r="B38" s="11">
        <v>669029.85039000004</v>
      </c>
      <c r="C38" s="11">
        <v>503325.75634999998</v>
      </c>
      <c r="D38" s="12">
        <f t="shared" si="0"/>
        <v>-24.767817750344857</v>
      </c>
      <c r="E38" s="12">
        <f t="shared" si="1"/>
        <v>2.2264270450354156</v>
      </c>
      <c r="F38" s="11">
        <v>5404161.6118000001</v>
      </c>
      <c r="G38" s="11">
        <v>6175579.37861</v>
      </c>
      <c r="H38" s="12">
        <f t="shared" si="2"/>
        <v>14.274513277426927</v>
      </c>
      <c r="I38" s="12">
        <f t="shared" si="3"/>
        <v>3.0781665303882764</v>
      </c>
      <c r="J38" s="11">
        <v>8346707.0596099999</v>
      </c>
      <c r="K38" s="11">
        <v>8246077.6012000004</v>
      </c>
      <c r="L38" s="12">
        <f t="shared" si="4"/>
        <v>-1.2056186672340385</v>
      </c>
      <c r="M38" s="12">
        <f t="shared" si="5"/>
        <v>3.0570196827950324</v>
      </c>
    </row>
    <row r="39" spans="1:13" ht="14.25" x14ac:dyDescent="0.2">
      <c r="A39" s="10" t="s">
        <v>43</v>
      </c>
      <c r="B39" s="11">
        <v>566546.13355000003</v>
      </c>
      <c r="C39" s="11">
        <v>574218.98452000006</v>
      </c>
      <c r="D39" s="12">
        <f>(C39-B39)/B39*100</f>
        <v>1.3543205955570903</v>
      </c>
      <c r="E39" s="12">
        <f t="shared" si="1"/>
        <v>2.5400183892419252</v>
      </c>
      <c r="F39" s="11">
        <v>4302447.8166199997</v>
      </c>
      <c r="G39" s="11">
        <v>5992710.9941699998</v>
      </c>
      <c r="H39" s="12">
        <f t="shared" si="2"/>
        <v>39.286082007099623</v>
      </c>
      <c r="I39" s="12">
        <f t="shared" si="3"/>
        <v>2.987017294674609</v>
      </c>
      <c r="J39" s="11">
        <v>6011935.0501600001</v>
      </c>
      <c r="K39" s="11">
        <v>8424024.8338500001</v>
      </c>
      <c r="L39" s="12">
        <f t="shared" si="4"/>
        <v>40.121687336356125</v>
      </c>
      <c r="M39" s="12">
        <f t="shared" si="5"/>
        <v>3.1229890101550848</v>
      </c>
    </row>
    <row r="40" spans="1:13" ht="14.25" x14ac:dyDescent="0.2">
      <c r="A40" s="10" t="s">
        <v>44</v>
      </c>
      <c r="B40" s="11">
        <v>615338.58109999995</v>
      </c>
      <c r="C40" s="11">
        <v>607782.70424999995</v>
      </c>
      <c r="D40" s="12">
        <f>(C40-B40)/B40*100</f>
        <v>-1.2279218436934121</v>
      </c>
      <c r="E40" s="12">
        <f t="shared" si="1"/>
        <v>2.6884852069958276</v>
      </c>
      <c r="F40" s="11">
        <v>5278309.8394499999</v>
      </c>
      <c r="G40" s="11">
        <v>5449188.5197200002</v>
      </c>
      <c r="H40" s="12">
        <f t="shared" si="2"/>
        <v>3.237374945154905</v>
      </c>
      <c r="I40" s="12">
        <f t="shared" si="3"/>
        <v>2.7161030068329435</v>
      </c>
      <c r="J40" s="11">
        <v>7091269.3515799996</v>
      </c>
      <c r="K40" s="11">
        <v>7309082.9241199996</v>
      </c>
      <c r="L40" s="12">
        <f t="shared" si="4"/>
        <v>3.0715738147990281</v>
      </c>
      <c r="M40" s="12">
        <f t="shared" si="5"/>
        <v>2.7096531760705629</v>
      </c>
    </row>
    <row r="41" spans="1:13" ht="15.75" x14ac:dyDescent="0.25">
      <c r="A41" s="8" t="s">
        <v>8</v>
      </c>
      <c r="B41" s="7">
        <f>B42</f>
        <v>490469.18617</v>
      </c>
      <c r="C41" s="7">
        <f>C42</f>
        <v>552657.33262</v>
      </c>
      <c r="D41" s="9">
        <f t="shared" si="0"/>
        <v>12.6793177234268</v>
      </c>
      <c r="E41" s="9">
        <f t="shared" si="1"/>
        <v>2.4446418973375099</v>
      </c>
      <c r="F41" s="7">
        <f>F42</f>
        <v>4421550.3490599999</v>
      </c>
      <c r="G41" s="7">
        <f>G42</f>
        <v>4510691.4263300002</v>
      </c>
      <c r="H41" s="9">
        <f t="shared" si="2"/>
        <v>2.0160593057354013</v>
      </c>
      <c r="I41" s="9">
        <f t="shared" si="3"/>
        <v>2.2483168827089908</v>
      </c>
      <c r="J41" s="7">
        <f>J42</f>
        <v>5907755.1688299999</v>
      </c>
      <c r="K41" s="7">
        <f>K42</f>
        <v>6097156.3006100003</v>
      </c>
      <c r="L41" s="9">
        <f t="shared" si="4"/>
        <v>3.2059746277114312</v>
      </c>
      <c r="M41" s="9">
        <f t="shared" si="5"/>
        <v>2.2603627714260268</v>
      </c>
    </row>
    <row r="42" spans="1:13" ht="14.25" x14ac:dyDescent="0.2">
      <c r="A42" s="10" t="s">
        <v>45</v>
      </c>
      <c r="B42" s="11">
        <v>490469.18617</v>
      </c>
      <c r="C42" s="11">
        <v>552657.33262</v>
      </c>
      <c r="D42" s="12">
        <f t="shared" si="0"/>
        <v>12.6793177234268</v>
      </c>
      <c r="E42" s="12">
        <f t="shared" si="1"/>
        <v>2.4446418973375099</v>
      </c>
      <c r="F42" s="11">
        <v>4421550.3490599999</v>
      </c>
      <c r="G42" s="11">
        <v>4510691.4263300002</v>
      </c>
      <c r="H42" s="12">
        <f t="shared" si="2"/>
        <v>2.0160593057354013</v>
      </c>
      <c r="I42" s="12">
        <f t="shared" si="3"/>
        <v>2.2483168827089908</v>
      </c>
      <c r="J42" s="11">
        <v>5907755.1688299999</v>
      </c>
      <c r="K42" s="11">
        <v>6097156.3006100003</v>
      </c>
      <c r="L42" s="12">
        <f t="shared" si="4"/>
        <v>3.2059746277114312</v>
      </c>
      <c r="M42" s="12">
        <f t="shared" si="5"/>
        <v>2.2603627714260268</v>
      </c>
    </row>
    <row r="43" spans="1:13" ht="15.75" x14ac:dyDescent="0.25">
      <c r="A43" s="8" t="s">
        <v>9</v>
      </c>
      <c r="B43" s="7">
        <f>B8+B22+B41</f>
        <v>19172786.00759</v>
      </c>
      <c r="C43" s="7">
        <f>C8+C22+C41</f>
        <v>19704968.483919997</v>
      </c>
      <c r="D43" s="9">
        <f t="shared" si="0"/>
        <v>2.7757180209455221</v>
      </c>
      <c r="E43" s="9">
        <f t="shared" si="1"/>
        <v>87.163579849990299</v>
      </c>
      <c r="F43" s="14">
        <f>F8+F22+F41</f>
        <v>165939716.46273002</v>
      </c>
      <c r="G43" s="14">
        <f>G8+G22+G41</f>
        <v>173714770.06576002</v>
      </c>
      <c r="H43" s="15">
        <f t="shared" si="2"/>
        <v>4.685468776714627</v>
      </c>
      <c r="I43" s="15">
        <f t="shared" si="3"/>
        <v>86.586692238562605</v>
      </c>
      <c r="J43" s="14">
        <f>J8+J22+J41</f>
        <v>224942950.00777003</v>
      </c>
      <c r="K43" s="14">
        <f>K8+K22+K41</f>
        <v>233682614.84994</v>
      </c>
      <c r="L43" s="15">
        <f t="shared" si="4"/>
        <v>3.8852806197607359</v>
      </c>
      <c r="M43" s="15">
        <f t="shared" si="5"/>
        <v>86.631776666680793</v>
      </c>
    </row>
    <row r="44" spans="1:13" ht="30" x14ac:dyDescent="0.2">
      <c r="A44" s="18" t="s">
        <v>46</v>
      </c>
      <c r="B44" s="19">
        <f>B45-B43</f>
        <v>2783239.9914100021</v>
      </c>
      <c r="C44" s="19">
        <f>C45-C43</f>
        <v>2901914.4800800048</v>
      </c>
      <c r="D44" s="20">
        <f t="shared" si="0"/>
        <v>4.2638970780914098</v>
      </c>
      <c r="E44" s="20">
        <f t="shared" ref="E44:E45" si="6">C44/C$45*100</f>
        <v>12.836420150009692</v>
      </c>
      <c r="F44" s="19">
        <f>F45-F43</f>
        <v>26721288.890269965</v>
      </c>
      <c r="G44" s="19">
        <f>G45-G43</f>
        <v>26910482.585239977</v>
      </c>
      <c r="H44" s="21">
        <f t="shared" si="2"/>
        <v>0.70802608267486267</v>
      </c>
      <c r="I44" s="20">
        <f t="shared" si="3"/>
        <v>13.413307761437402</v>
      </c>
      <c r="J44" s="19">
        <f>J45-J43</f>
        <v>36481376.744229972</v>
      </c>
      <c r="K44" s="19">
        <f>K45-K43</f>
        <v>36059763.572059989</v>
      </c>
      <c r="L44" s="21">
        <f t="shared" si="4"/>
        <v>-1.1556942467547289</v>
      </c>
      <c r="M44" s="20">
        <f t="shared" si="5"/>
        <v>13.368223333319204</v>
      </c>
    </row>
    <row r="45" spans="1:13" ht="20.25" x14ac:dyDescent="0.2">
      <c r="A45" s="22" t="s">
        <v>47</v>
      </c>
      <c r="B45" s="23">
        <v>21956025.999000002</v>
      </c>
      <c r="C45" s="23">
        <v>22606882.964000002</v>
      </c>
      <c r="D45" s="24">
        <f t="shared" si="0"/>
        <v>2.9643659787506329</v>
      </c>
      <c r="E45" s="25">
        <f t="shared" si="6"/>
        <v>100</v>
      </c>
      <c r="F45" s="23">
        <v>192661005.35299999</v>
      </c>
      <c r="G45" s="23">
        <v>200625252.65099999</v>
      </c>
      <c r="H45" s="24">
        <f t="shared" si="2"/>
        <v>4.1338138371112745</v>
      </c>
      <c r="I45" s="25">
        <f t="shared" ref="I45" si="7">G45/G$45*100</f>
        <v>100</v>
      </c>
      <c r="J45" s="23">
        <v>261424326.752</v>
      </c>
      <c r="K45" s="23">
        <v>269742378.42199999</v>
      </c>
      <c r="L45" s="24">
        <f t="shared" si="4"/>
        <v>3.1818200598794699</v>
      </c>
      <c r="M45" s="25">
        <f t="shared" ref="M45" si="8"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2025-10-03T06:29:21Z</dcterms:modified>
</cp:coreProperties>
</file>