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ökselm\Desktop\Yeni klasör (4)\Yeni klasör\"/>
    </mc:Choice>
  </mc:AlternateContent>
  <xr:revisionPtr revIDLastSave="0" documentId="13_ncr:1_{B8C99C56-57E5-47FF-AE40-C3EA3311B4A6}" xr6:coauthVersionLast="47" xr6:coauthVersionMax="47" xr10:uidLastSave="{00000000-0000-0000-0000-000000000000}"/>
  <bookViews>
    <workbookView xWindow="-120" yWindow="-120" windowWidth="29040" windowHeight="1572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M40" i="1"/>
  <c r="M39" i="1"/>
  <c r="M38" i="1"/>
  <c r="M37" i="1"/>
  <c r="M36" i="1"/>
  <c r="M35" i="1"/>
  <c r="M34" i="1"/>
  <c r="M33" i="1"/>
  <c r="M32" i="1"/>
  <c r="M31" i="1"/>
  <c r="M30" i="1"/>
  <c r="M28" i="1"/>
  <c r="M26" i="1"/>
  <c r="M25" i="1"/>
  <c r="M24" i="1"/>
  <c r="M21" i="1"/>
  <c r="M19" i="1"/>
  <c r="M17" i="1"/>
  <c r="M16" i="1"/>
  <c r="M15" i="1"/>
  <c r="M14" i="1"/>
  <c r="M13" i="1"/>
  <c r="M12" i="1"/>
  <c r="M11" i="1"/>
  <c r="M10" i="1"/>
  <c r="I42" i="1"/>
  <c r="I40" i="1"/>
  <c r="I39" i="1"/>
  <c r="I38" i="1"/>
  <c r="I37" i="1"/>
  <c r="I36" i="1"/>
  <c r="I35" i="1"/>
  <c r="I34" i="1"/>
  <c r="I33" i="1"/>
  <c r="I32" i="1"/>
  <c r="I31" i="1"/>
  <c r="I30" i="1"/>
  <c r="I28" i="1"/>
  <c r="I26" i="1"/>
  <c r="I25" i="1"/>
  <c r="I24" i="1"/>
  <c r="I21" i="1"/>
  <c r="I19" i="1"/>
  <c r="I17" i="1"/>
  <c r="I16" i="1"/>
  <c r="I15" i="1"/>
  <c r="I14" i="1"/>
  <c r="I13" i="1"/>
  <c r="I12" i="1"/>
  <c r="I11" i="1"/>
  <c r="I10" i="1"/>
  <c r="E10" i="1"/>
  <c r="E11" i="1"/>
  <c r="E12" i="1"/>
  <c r="E13" i="1"/>
  <c r="E14" i="1"/>
  <c r="E15" i="1"/>
  <c r="E16" i="1"/>
  <c r="E17" i="1"/>
  <c r="E19" i="1"/>
  <c r="E21" i="1"/>
  <c r="E24" i="1"/>
  <c r="E25" i="1"/>
  <c r="E26" i="1"/>
  <c r="E28" i="1"/>
  <c r="E30" i="1"/>
  <c r="E31" i="1"/>
  <c r="E32" i="1"/>
  <c r="E33" i="1"/>
  <c r="E34" i="1"/>
  <c r="E35" i="1"/>
  <c r="E36" i="1"/>
  <c r="E37" i="1"/>
  <c r="E38" i="1"/>
  <c r="E39" i="1"/>
  <c r="E40" i="1"/>
  <c r="E42" i="1"/>
  <c r="K29" i="1" l="1"/>
  <c r="M29" i="1" s="1"/>
  <c r="J29" i="1"/>
  <c r="G29" i="1"/>
  <c r="I29" i="1" s="1"/>
  <c r="F29" i="1"/>
  <c r="C29" i="1"/>
  <c r="E29" i="1" s="1"/>
  <c r="B29" i="1"/>
  <c r="M45" i="1"/>
  <c r="L45" i="1"/>
  <c r="I45" i="1"/>
  <c r="H45" i="1"/>
  <c r="E45" i="1"/>
  <c r="D45" i="1"/>
  <c r="K41" i="1" l="1"/>
  <c r="M41" i="1" s="1"/>
  <c r="J41" i="1"/>
  <c r="G41" i="1"/>
  <c r="F41" i="1"/>
  <c r="H41" i="1" s="1"/>
  <c r="C41" i="1"/>
  <c r="B41" i="1"/>
  <c r="K27" i="1"/>
  <c r="M27" i="1" s="1"/>
  <c r="J27" i="1"/>
  <c r="G27" i="1"/>
  <c r="I27" i="1" s="1"/>
  <c r="F27" i="1"/>
  <c r="C27" i="1"/>
  <c r="E27" i="1" s="1"/>
  <c r="B27" i="1"/>
  <c r="K23" i="1"/>
  <c r="M23" i="1" s="1"/>
  <c r="J23" i="1"/>
  <c r="G23" i="1"/>
  <c r="F23" i="1"/>
  <c r="C23" i="1"/>
  <c r="B23" i="1"/>
  <c r="K20" i="1"/>
  <c r="J20" i="1"/>
  <c r="G20" i="1"/>
  <c r="F20" i="1"/>
  <c r="C20" i="1"/>
  <c r="B20" i="1"/>
  <c r="K18" i="1"/>
  <c r="M18" i="1" s="1"/>
  <c r="J18" i="1"/>
  <c r="G18" i="1"/>
  <c r="I18" i="1" s="1"/>
  <c r="F18" i="1"/>
  <c r="C18" i="1"/>
  <c r="B18" i="1"/>
  <c r="K9" i="1"/>
  <c r="J9" i="1"/>
  <c r="G9" i="1"/>
  <c r="F9" i="1"/>
  <c r="C9" i="1"/>
  <c r="B9" i="1"/>
  <c r="L42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8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E18" i="1" l="1"/>
  <c r="E23" i="1"/>
  <c r="H18" i="1"/>
  <c r="L23" i="1"/>
  <c r="E41" i="1"/>
  <c r="E9" i="1"/>
  <c r="E20" i="1"/>
  <c r="I9" i="1"/>
  <c r="I20" i="1"/>
  <c r="I41" i="1"/>
  <c r="G22" i="1"/>
  <c r="I23" i="1"/>
  <c r="M9" i="1"/>
  <c r="M20" i="1"/>
  <c r="L41" i="1"/>
  <c r="K22" i="1"/>
  <c r="M22" i="1" s="1"/>
  <c r="J22" i="1"/>
  <c r="L29" i="1"/>
  <c r="H23" i="1"/>
  <c r="H20" i="1"/>
  <c r="F8" i="1"/>
  <c r="D9" i="1"/>
  <c r="L9" i="1"/>
  <c r="H9" i="1"/>
  <c r="D20" i="1"/>
  <c r="D18" i="1"/>
  <c r="H27" i="1"/>
  <c r="J8" i="1"/>
  <c r="B8" i="1"/>
  <c r="K8" i="1"/>
  <c r="D41" i="1"/>
  <c r="C8" i="1"/>
  <c r="E8" i="1" s="1"/>
  <c r="D27" i="1"/>
  <c r="D29" i="1"/>
  <c r="G8" i="1"/>
  <c r="I8" i="1" s="1"/>
  <c r="D23" i="1"/>
  <c r="B22" i="1"/>
  <c r="F22" i="1"/>
  <c r="H29" i="1"/>
  <c r="L27" i="1"/>
  <c r="L20" i="1"/>
  <c r="C22" i="1"/>
  <c r="E22" i="1" s="1"/>
  <c r="I22" i="1" l="1"/>
  <c r="K43" i="1"/>
  <c r="M43" i="1" s="1"/>
  <c r="M8" i="1"/>
  <c r="K44" i="1"/>
  <c r="M44" i="1" s="1"/>
  <c r="L22" i="1"/>
  <c r="L8" i="1"/>
  <c r="J43" i="1"/>
  <c r="D8" i="1"/>
  <c r="G43" i="1"/>
  <c r="I43" i="1" s="1"/>
  <c r="H8" i="1"/>
  <c r="F43" i="1"/>
  <c r="F44" i="1" s="1"/>
  <c r="H22" i="1"/>
  <c r="D22" i="1"/>
  <c r="B43" i="1"/>
  <c r="B44" i="1" s="1"/>
  <c r="C43" i="1"/>
  <c r="C44" i="1" l="1"/>
  <c r="E44" i="1" s="1"/>
  <c r="E43" i="1"/>
  <c r="G44" i="1"/>
  <c r="I44" i="1" s="1"/>
  <c r="J44" i="1"/>
  <c r="L44" i="1"/>
  <c r="L43" i="1"/>
  <c r="H43" i="1"/>
  <c r="D43" i="1"/>
  <c r="D44" i="1" l="1"/>
  <c r="H44" i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<sst xmlns="http://schemas.openxmlformats.org/spreadsheetml/2006/main" count="52" uniqueCount="48">
  <si>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</si>
  <si>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</si>
  <si>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</si>
  <si>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</si>
  <si>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</si>
  <si>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</si>
  <si>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</si>
  <si>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</si>
  <si>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</si>
  <si>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</si>
  <si>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</si>
  <si>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</si>
  <si>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('25/'24)</t>
  </si>
  <si>
    <t xml:space="preserve"> Pay(25)  (%)</t>
  </si>
  <si>
    <t>1 - 30 KASıM İHRACAT RAKAMLARI</t>
  </si>
  <si>
    <t xml:space="preserve">SEKTÖREL BAZDA İHRACAT RAKAMLARI -1.000 $ </t>
  </si>
  <si>
    <t>1 - 30 KASıM</t>
  </si>
  <si>
    <t>1 OCAK  -  30 KASıM</t>
  </si>
  <si>
    <t>2023 - 2024</t>
  </si>
  <si>
    <t>2024 - 2025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</si>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</sst>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337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7" fillId="0" borderId="0"/>
  </cellStyleXfs>
  <cellXfs count="33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17" fillId="0" borderId="22" xfId="1" applyFont="1" applyBorder="1" applyAlignment="1">
      <alignment horizontal="center" vertic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705984</xdr:colOff>
      <xdr:row>0</xdr:row>
      <xdr:rowOff>65813</xdr:rowOff>
    </xdr:from>
    <xdr:to>
      <xdr:col>0</xdr:col>
      <xdr:colOff>3151982</xdr:colOff>
      <xdr:row>3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678B09-F01A-407C-904E-992F09B63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984" y="65813"/>
          <a:ext cx="2449173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F13" sqref="F13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A1" s="31"/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2" spans="1:13" x14ac:dyDescent="0.2">
      <c r="A2" s="31"/>
    </row>
    <row r="3" spans="1:13" x14ac:dyDescent="0.2">
      <c r="A3" s="31"/>
    </row>
    <row r="4" spans="1:13" x14ac:dyDescent="0.2">
      <c r="A4" s="32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2024</v>
      </c>
      <c r="C7" s="5">
        <v>2025</v>
      </c>
      <c r="D7" s="6" t="s">
        <v>12</v>
      </c>
      <c r="E7" s="6" t="s">
        <v>13</v>
      </c>
      <c r="F7" s="4">
        <v>2024</v>
      </c>
      <c r="G7" s="5">
        <v>2025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3324068.5855499995</v>
      </c>
      <c r="C8" s="7">
        <f>C9+C18+C20</f>
        <v>3290835.9019399998</v>
      </c>
      <c r="D8" s="9">
        <f t="shared" ref="D8:D45" si="0">(C8-B8)/B8*100</f>
        <v>-0.99975926352617805</v>
      </c>
      <c r="E8" s="9">
        <f t="shared" ref="E8:E43" si="1">C8/C$45*100</f>
        <v>14.485445686942441</v>
      </c>
      <c r="F8" s="7">
        <f>F9+F18+F20</f>
        <v>32770018.125100002</v>
      </c>
      <c r="G8" s="7">
        <f>G9+G18+G20</f>
        <v>32602513.432060003</v>
      </c>
      <c r="H8" s="9">
        <f t="shared" ref="H8:H45" si="2">(G8-F8)/F8*100</f>
        <v>-0.51115227462049884</v>
      </c>
      <c r="I8" s="9">
        <f t="shared" ref="I8:I44" si="3">G8/G$45*100</f>
        <v>13.189382313708251</v>
      </c>
      <c r="J8" s="7">
        <f>J9+J18+J20</f>
        <v>36129208.227119997</v>
      </c>
      <c r="K8" s="7">
        <f>K9+K18+K20</f>
        <v>36020347.781799994</v>
      </c>
      <c r="L8" s="9">
        <f t="shared" ref="L8:L45" si="4">(K8-J8)/J8*100</f>
        <v>-0.30130869360787105</v>
      </c>
      <c r="M8" s="9">
        <f t="shared" ref="M8:M44" si="5">K8/K$45*100</f>
        <v>13.311555061996547</v>
      </c>
    </row>
    <row r="9" spans="1:13" ht="15.75" x14ac:dyDescent="0.25">
      <c r="A9" s="8" t="s">
        <v>2</v>
      </c>
      <c r="B9" s="7">
        <f>B10+B11+B12+B13+B14+B15+B16+B17</f>
        <v>2307335.5508899996</v>
      </c>
      <c r="C9" s="7">
        <f>C10+C11+C12+C13+C14+C15+C16+C17</f>
        <v>2250107.1832499998</v>
      </c>
      <c r="D9" s="9">
        <f t="shared" si="0"/>
        <v>-2.4802793688991338</v>
      </c>
      <c r="E9" s="9">
        <f t="shared" si="1"/>
        <v>9.9044152804922145</v>
      </c>
      <c r="F9" s="7">
        <f>F10+F11+F12+F13+F14+F15+F16+F17</f>
        <v>22072941.843630001</v>
      </c>
      <c r="G9" s="7">
        <f>G10+G11+G12+G13+G14+G15+G16+G17</f>
        <v>21743518.876410004</v>
      </c>
      <c r="H9" s="9">
        <f t="shared" si="2"/>
        <v>-1.4924289184183435</v>
      </c>
      <c r="I9" s="9">
        <f t="shared" si="3"/>
        <v>8.7963642405647207</v>
      </c>
      <c r="J9" s="7">
        <f>J10+J11+J12+J13+J14+J15+J16+J17</f>
        <v>24451894.599319994</v>
      </c>
      <c r="K9" s="7">
        <f>K10+K11+K12+K13+K14+K15+K16+K17</f>
        <v>24104083.681449998</v>
      </c>
      <c r="L9" s="9">
        <f t="shared" si="4"/>
        <v>-1.4224293191565978</v>
      </c>
      <c r="M9" s="9">
        <f t="shared" si="5"/>
        <v>8.907821742540655</v>
      </c>
    </row>
    <row r="10" spans="1:13" ht="14.25" x14ac:dyDescent="0.2">
      <c r="A10" s="10" t="s">
        <v>20</v>
      </c>
      <c r="B10" s="11">
        <v>1057347.1473099999</v>
      </c>
      <c r="C10" s="11">
        <v>1038103.29771</v>
      </c>
      <c r="D10" s="12">
        <f t="shared" si="0"/>
        <v>-1.8200124385787859</v>
      </c>
      <c r="E10" s="12">
        <f t="shared" si="1"/>
        <v>4.5694739526663319</v>
      </c>
      <c r="F10" s="11">
        <v>10769225.930989999</v>
      </c>
      <c r="G10" s="11">
        <v>11167209.360230001</v>
      </c>
      <c r="H10" s="12">
        <f t="shared" si="2"/>
        <v>3.6955620746589291</v>
      </c>
      <c r="I10" s="12">
        <f t="shared" si="3"/>
        <v>4.5177067079882587</v>
      </c>
      <c r="J10" s="11">
        <v>11885156.046669999</v>
      </c>
      <c r="K10" s="11">
        <v>12293182.38087</v>
      </c>
      <c r="L10" s="12">
        <f t="shared" si="4"/>
        <v>3.4330751114902003</v>
      </c>
      <c r="M10" s="12">
        <f t="shared" si="5"/>
        <v>4.543025934713488</v>
      </c>
    </row>
    <row r="11" spans="1:13" ht="14.25" x14ac:dyDescent="0.2">
      <c r="A11" s="10" t="s">
        <v>21</v>
      </c>
      <c r="B11" s="11">
        <v>359837.58195999998</v>
      </c>
      <c r="C11" s="11">
        <v>519022.85106000002</v>
      </c>
      <c r="D11" s="12">
        <f t="shared" si="0"/>
        <v>44.238088815774468</v>
      </c>
      <c r="E11" s="12">
        <f t="shared" si="1"/>
        <v>2.2846102155624055</v>
      </c>
      <c r="F11" s="11">
        <v>3051596.7412100001</v>
      </c>
      <c r="G11" s="11">
        <v>3083731.44362</v>
      </c>
      <c r="H11" s="12">
        <f t="shared" si="2"/>
        <v>1.0530455081446333</v>
      </c>
      <c r="I11" s="12">
        <f t="shared" si="3"/>
        <v>1.2475269137597202</v>
      </c>
      <c r="J11" s="11">
        <v>3538090.4693900002</v>
      </c>
      <c r="K11" s="11">
        <v>3432895.38215</v>
      </c>
      <c r="L11" s="12">
        <f t="shared" si="4"/>
        <v>-2.9732164327085981</v>
      </c>
      <c r="M11" s="12">
        <f t="shared" si="5"/>
        <v>1.2686489363840296</v>
      </c>
    </row>
    <row r="12" spans="1:13" ht="14.25" x14ac:dyDescent="0.2">
      <c r="A12" s="10" t="s">
        <v>22</v>
      </c>
      <c r="B12" s="11">
        <v>242485.35190000001</v>
      </c>
      <c r="C12" s="11">
        <v>212376.41112999999</v>
      </c>
      <c r="D12" s="12">
        <f t="shared" si="0"/>
        <v>-12.416808081016301</v>
      </c>
      <c r="E12" s="12">
        <f t="shared" si="1"/>
        <v>0.93482843273886906</v>
      </c>
      <c r="F12" s="11">
        <v>2477501.6298099998</v>
      </c>
      <c r="G12" s="11">
        <v>2346457.4618500001</v>
      </c>
      <c r="H12" s="12">
        <f t="shared" si="2"/>
        <v>-5.2893675783393759</v>
      </c>
      <c r="I12" s="12">
        <f t="shared" si="3"/>
        <v>0.94926192152902555</v>
      </c>
      <c r="J12" s="11">
        <v>2713259.1053200001</v>
      </c>
      <c r="K12" s="11">
        <v>2593514.00605</v>
      </c>
      <c r="L12" s="12">
        <f t="shared" si="4"/>
        <v>-4.4133307812442579</v>
      </c>
      <c r="M12" s="12">
        <f t="shared" si="5"/>
        <v>0.95845006008069744</v>
      </c>
    </row>
    <row r="13" spans="1:13" ht="14.25" x14ac:dyDescent="0.2">
      <c r="A13" s="10" t="s">
        <v>23</v>
      </c>
      <c r="B13" s="11">
        <v>191935.72966000001</v>
      </c>
      <c r="C13" s="11">
        <v>162785.87276999999</v>
      </c>
      <c r="D13" s="12">
        <f t="shared" si="0"/>
        <v>-15.187300947893782</v>
      </c>
      <c r="E13" s="12">
        <f t="shared" si="1"/>
        <v>0.71654314857245349</v>
      </c>
      <c r="F13" s="11">
        <v>1670096.50972</v>
      </c>
      <c r="G13" s="11">
        <v>1574866.34684</v>
      </c>
      <c r="H13" s="12">
        <f t="shared" si="2"/>
        <v>-5.7020754385006036</v>
      </c>
      <c r="I13" s="12">
        <f t="shared" si="3"/>
        <v>0.63711389567406618</v>
      </c>
      <c r="J13" s="11">
        <v>1839110.1923</v>
      </c>
      <c r="K13" s="11">
        <v>1752660.8976100001</v>
      </c>
      <c r="L13" s="12">
        <f t="shared" si="4"/>
        <v>-4.7006044038006216</v>
      </c>
      <c r="M13" s="12">
        <f t="shared" si="5"/>
        <v>0.64770729546737149</v>
      </c>
    </row>
    <row r="14" spans="1:13" ht="14.25" x14ac:dyDescent="0.2">
      <c r="A14" s="10" t="s">
        <v>24</v>
      </c>
      <c r="B14" s="11">
        <v>291183.42791999999</v>
      </c>
      <c r="C14" s="11">
        <v>197358.76142</v>
      </c>
      <c r="D14" s="12">
        <f t="shared" si="0"/>
        <v>-32.221842832957329</v>
      </c>
      <c r="E14" s="12">
        <f t="shared" si="1"/>
        <v>0.86872445317200897</v>
      </c>
      <c r="F14" s="11">
        <v>2347571.2429399998</v>
      </c>
      <c r="G14" s="11">
        <v>2009417.7384800001</v>
      </c>
      <c r="H14" s="12">
        <f t="shared" si="2"/>
        <v>-14.404397969899755</v>
      </c>
      <c r="I14" s="12">
        <f t="shared" si="3"/>
        <v>0.81291213439690746</v>
      </c>
      <c r="J14" s="11">
        <v>2586031.83452</v>
      </c>
      <c r="K14" s="11">
        <v>2294662.4475199999</v>
      </c>
      <c r="L14" s="12">
        <f t="shared" si="4"/>
        <v>-11.267045637668335</v>
      </c>
      <c r="M14" s="12">
        <f t="shared" si="5"/>
        <v>0.84800751241752259</v>
      </c>
    </row>
    <row r="15" spans="1:13" ht="14.25" x14ac:dyDescent="0.2">
      <c r="A15" s="10" t="s">
        <v>25</v>
      </c>
      <c r="B15" s="11">
        <v>74694.796040000001</v>
      </c>
      <c r="C15" s="11">
        <v>35988.758309999997</v>
      </c>
      <c r="D15" s="12">
        <f t="shared" si="0"/>
        <v>-51.818921507292735</v>
      </c>
      <c r="E15" s="12">
        <f t="shared" si="1"/>
        <v>0.15841361264251463</v>
      </c>
      <c r="F15" s="11">
        <v>742051.11214999994</v>
      </c>
      <c r="G15" s="11">
        <v>452974.27705999999</v>
      </c>
      <c r="H15" s="12">
        <f t="shared" si="2"/>
        <v>-38.956458707060769</v>
      </c>
      <c r="I15" s="12">
        <f t="shared" si="3"/>
        <v>0.1832512370823812</v>
      </c>
      <c r="J15" s="11">
        <v>796053.46759999997</v>
      </c>
      <c r="K15" s="11">
        <v>523970.34948999999</v>
      </c>
      <c r="L15" s="12">
        <f t="shared" si="4"/>
        <v>-34.179000429493264</v>
      </c>
      <c r="M15" s="12">
        <f t="shared" si="5"/>
        <v>0.19363666892783024</v>
      </c>
    </row>
    <row r="16" spans="1:13" ht="14.25" x14ac:dyDescent="0.2">
      <c r="A16" s="10" t="s">
        <v>26</v>
      </c>
      <c r="B16" s="11">
        <v>79503.759460000001</v>
      </c>
      <c r="C16" s="11">
        <v>72729.191959999996</v>
      </c>
      <c r="D16" s="12">
        <f t="shared" si="0"/>
        <v>-8.5210656024491911</v>
      </c>
      <c r="E16" s="12">
        <f t="shared" si="1"/>
        <v>0.32013591421277715</v>
      </c>
      <c r="F16" s="11">
        <v>888039.15842999995</v>
      </c>
      <c r="G16" s="11">
        <v>963270.74060999998</v>
      </c>
      <c r="H16" s="12">
        <f t="shared" si="2"/>
        <v>8.4716514430517869</v>
      </c>
      <c r="I16" s="12">
        <f t="shared" si="3"/>
        <v>0.38969222713426283</v>
      </c>
      <c r="J16" s="11">
        <v>955572.44975000003</v>
      </c>
      <c r="K16" s="11">
        <v>1053799.63215</v>
      </c>
      <c r="L16" s="12">
        <f t="shared" si="4"/>
        <v>10.279407116194953</v>
      </c>
      <c r="M16" s="12">
        <f t="shared" si="5"/>
        <v>0.38943854492055224</v>
      </c>
    </row>
    <row r="17" spans="1:13" ht="14.25" x14ac:dyDescent="0.2">
      <c r="A17" s="10" t="s">
        <v>27</v>
      </c>
      <c r="B17" s="11">
        <v>10347.75664</v>
      </c>
      <c r="C17" s="11">
        <v>11742.03889</v>
      </c>
      <c r="D17" s="12">
        <f t="shared" si="0"/>
        <v>13.474246626658203</v>
      </c>
      <c r="E17" s="12">
        <f t="shared" si="1"/>
        <v>5.1685550924854967E-2</v>
      </c>
      <c r="F17" s="11">
        <v>126859.51837999999</v>
      </c>
      <c r="G17" s="11">
        <v>145591.50771999999</v>
      </c>
      <c r="H17" s="12">
        <f t="shared" si="2"/>
        <v>14.765931306699006</v>
      </c>
      <c r="I17" s="12">
        <f t="shared" si="3"/>
        <v>5.8899203000096836E-2</v>
      </c>
      <c r="J17" s="11">
        <v>138621.03377000001</v>
      </c>
      <c r="K17" s="11">
        <v>159398.58561000001</v>
      </c>
      <c r="L17" s="12">
        <f t="shared" si="4"/>
        <v>14.988743969745681</v>
      </c>
      <c r="M17" s="12">
        <f t="shared" si="5"/>
        <v>5.8906789629165922E-2</v>
      </c>
    </row>
    <row r="18" spans="1:13" ht="15.75" x14ac:dyDescent="0.25">
      <c r="A18" s="8" t="s">
        <v>3</v>
      </c>
      <c r="B18" s="7">
        <f>B19</f>
        <v>346917.12206000002</v>
      </c>
      <c r="C18" s="7">
        <f>C19</f>
        <v>368349.74338</v>
      </c>
      <c r="D18" s="9">
        <f t="shared" si="0"/>
        <v>6.1780234981579145</v>
      </c>
      <c r="E18" s="9">
        <f t="shared" si="1"/>
        <v>1.6213844629520087</v>
      </c>
      <c r="F18" s="7">
        <f>F19</f>
        <v>3513975.4935300001</v>
      </c>
      <c r="G18" s="7">
        <f>G19</f>
        <v>3606384.62213</v>
      </c>
      <c r="H18" s="9">
        <f t="shared" si="2"/>
        <v>2.6297601895672131</v>
      </c>
      <c r="I18" s="9">
        <f t="shared" si="3"/>
        <v>1.4589668263053717</v>
      </c>
      <c r="J18" s="7">
        <f>J19</f>
        <v>3819769.8055400001</v>
      </c>
      <c r="K18" s="7">
        <f>K19</f>
        <v>3955291.3014799999</v>
      </c>
      <c r="L18" s="9">
        <f t="shared" si="4"/>
        <v>3.5478969372302571</v>
      </c>
      <c r="M18" s="9">
        <f t="shared" si="5"/>
        <v>1.4617037643509379</v>
      </c>
    </row>
    <row r="19" spans="1:13" ht="14.25" x14ac:dyDescent="0.2">
      <c r="A19" s="10" t="s">
        <v>28</v>
      </c>
      <c r="B19" s="11">
        <v>346917.12206000002</v>
      </c>
      <c r="C19" s="11">
        <v>368349.74338</v>
      </c>
      <c r="D19" s="12">
        <f t="shared" si="0"/>
        <v>6.1780234981579145</v>
      </c>
      <c r="E19" s="12">
        <f t="shared" si="1"/>
        <v>1.6213844629520087</v>
      </c>
      <c r="F19" s="11">
        <v>3513975.4935300001</v>
      </c>
      <c r="G19" s="11">
        <v>3606384.62213</v>
      </c>
      <c r="H19" s="12">
        <f t="shared" si="2"/>
        <v>2.6297601895672131</v>
      </c>
      <c r="I19" s="12">
        <f t="shared" si="3"/>
        <v>1.4589668263053717</v>
      </c>
      <c r="J19" s="11">
        <v>3819769.8055400001</v>
      </c>
      <c r="K19" s="11">
        <v>3955291.3014799999</v>
      </c>
      <c r="L19" s="12">
        <f t="shared" si="4"/>
        <v>3.5478969372302571</v>
      </c>
      <c r="M19" s="12">
        <f t="shared" si="5"/>
        <v>1.4617037643509379</v>
      </c>
    </row>
    <row r="20" spans="1:13" ht="15.75" x14ac:dyDescent="0.25">
      <c r="A20" s="8" t="s">
        <v>11</v>
      </c>
      <c r="B20" s="7">
        <f>B21</f>
        <v>669815.91260000004</v>
      </c>
      <c r="C20" s="7">
        <f>C21</f>
        <v>672378.97531000001</v>
      </c>
      <c r="D20" s="9">
        <f t="shared" si="0"/>
        <v>0.38265180951748701</v>
      </c>
      <c r="E20" s="9">
        <f t="shared" si="1"/>
        <v>2.9596459434982174</v>
      </c>
      <c r="F20" s="7">
        <f>F21</f>
        <v>7183100.7879400002</v>
      </c>
      <c r="G20" s="7">
        <f>G21</f>
        <v>7252609.9335200004</v>
      </c>
      <c r="H20" s="9">
        <f t="shared" si="2"/>
        <v>0.96767604453917699</v>
      </c>
      <c r="I20" s="9">
        <f t="shared" si="3"/>
        <v>2.9340512468381585</v>
      </c>
      <c r="J20" s="7">
        <f>J21</f>
        <v>7857543.8222599998</v>
      </c>
      <c r="K20" s="7">
        <f>K21</f>
        <v>7960972.7988700001</v>
      </c>
      <c r="L20" s="9">
        <f t="shared" si="4"/>
        <v>1.3163016198139617</v>
      </c>
      <c r="M20" s="9">
        <f t="shared" si="5"/>
        <v>2.9420295551049547</v>
      </c>
    </row>
    <row r="21" spans="1:13" ht="14.25" x14ac:dyDescent="0.2">
      <c r="A21" s="10" t="s">
        <v>29</v>
      </c>
      <c r="B21" s="11">
        <v>669815.91260000004</v>
      </c>
      <c r="C21" s="11">
        <v>672378.97531000001</v>
      </c>
      <c r="D21" s="12">
        <f t="shared" si="0"/>
        <v>0.38265180951748701</v>
      </c>
      <c r="E21" s="12">
        <f t="shared" si="1"/>
        <v>2.9596459434982174</v>
      </c>
      <c r="F21" s="11">
        <v>7183100.7879400002</v>
      </c>
      <c r="G21" s="11">
        <v>7252609.9335200004</v>
      </c>
      <c r="H21" s="12">
        <f t="shared" si="2"/>
        <v>0.96767604453917699</v>
      </c>
      <c r="I21" s="12">
        <f t="shared" si="3"/>
        <v>2.9340512468381585</v>
      </c>
      <c r="J21" s="11">
        <v>7857543.8222599998</v>
      </c>
      <c r="K21" s="11">
        <v>7960972.7988700001</v>
      </c>
      <c r="L21" s="12">
        <f t="shared" si="4"/>
        <v>1.3163016198139617</v>
      </c>
      <c r="M21" s="12">
        <f t="shared" si="5"/>
        <v>2.9420295551049547</v>
      </c>
    </row>
    <row r="22" spans="1:13" ht="16.5" x14ac:dyDescent="0.25">
      <c r="A22" s="17" t="s">
        <v>4</v>
      </c>
      <c r="B22" s="7">
        <f>B23+B27+B29</f>
        <v>15587554.919690002</v>
      </c>
      <c r="C22" s="7">
        <f>C23+C27+C29</f>
        <v>15821420.26007</v>
      </c>
      <c r="D22" s="9">
        <f t="shared" si="0"/>
        <v>1.5003337058628889</v>
      </c>
      <c r="E22" s="9">
        <f t="shared" si="1"/>
        <v>69.641978724137928</v>
      </c>
      <c r="F22" s="7">
        <f>F23+F27+F29</f>
        <v>167526758.67751002</v>
      </c>
      <c r="G22" s="7">
        <f>G23+G27+G29</f>
        <v>175994165.93564999</v>
      </c>
      <c r="H22" s="9">
        <f t="shared" si="2"/>
        <v>5.0543610614706491</v>
      </c>
      <c r="I22" s="9">
        <f t="shared" si="3"/>
        <v>71.198631490321489</v>
      </c>
      <c r="J22" s="7">
        <f>J23+J27+J29</f>
        <v>183278113.55720997</v>
      </c>
      <c r="K22" s="7">
        <f>K23+K27+K29</f>
        <v>192174599.91505998</v>
      </c>
      <c r="L22" s="9">
        <f t="shared" si="4"/>
        <v>4.8540909687358775</v>
      </c>
      <c r="M22" s="9">
        <f t="shared" si="5"/>
        <v>71.019380039940401</v>
      </c>
    </row>
    <row r="23" spans="1:13" ht="15.75" x14ac:dyDescent="0.25">
      <c r="A23" s="8" t="s">
        <v>5</v>
      </c>
      <c r="B23" s="7">
        <f>B24+B25+B26</f>
        <v>1229671.8363300001</v>
      </c>
      <c r="C23" s="7">
        <f>C24+C25+C26</f>
        <v>1094374.95435</v>
      </c>
      <c r="D23" s="9">
        <f>(C23-B23)/B23*100</f>
        <v>-11.002682015048705</v>
      </c>
      <c r="E23" s="9">
        <f t="shared" si="1"/>
        <v>4.8171678669974805</v>
      </c>
      <c r="F23" s="7">
        <f>F24+F25+F26</f>
        <v>12744629.145429999</v>
      </c>
      <c r="G23" s="7">
        <f>G24+G25+G26</f>
        <v>12527644.9416</v>
      </c>
      <c r="H23" s="9">
        <f t="shared" si="2"/>
        <v>-1.7025540826176564</v>
      </c>
      <c r="I23" s="9">
        <f t="shared" si="3"/>
        <v>5.068072403972181</v>
      </c>
      <c r="J23" s="7">
        <f>J24+J25+J26</f>
        <v>13878637.366319999</v>
      </c>
      <c r="K23" s="7">
        <f>K24+K25+K26</f>
        <v>13665277.31573</v>
      </c>
      <c r="L23" s="9">
        <f t="shared" si="4"/>
        <v>-1.537327080162574</v>
      </c>
      <c r="M23" s="9">
        <f t="shared" si="5"/>
        <v>5.0500925901027527</v>
      </c>
    </row>
    <row r="24" spans="1:13" ht="14.25" x14ac:dyDescent="0.2">
      <c r="A24" s="10" t="s">
        <v>30</v>
      </c>
      <c r="B24" s="11">
        <v>853307.90173000004</v>
      </c>
      <c r="C24" s="11">
        <v>743044.72187000001</v>
      </c>
      <c r="D24" s="12">
        <f t="shared" si="0"/>
        <v>-12.921851495392461</v>
      </c>
      <c r="E24" s="12">
        <f t="shared" si="1"/>
        <v>3.2706990814315544</v>
      </c>
      <c r="F24" s="11">
        <v>8708860.4928699993</v>
      </c>
      <c r="G24" s="11">
        <v>8628945.0254999995</v>
      </c>
      <c r="H24" s="12">
        <f t="shared" si="2"/>
        <v>-0.91763402841769071</v>
      </c>
      <c r="I24" s="12">
        <f t="shared" si="3"/>
        <v>3.4908491071542307</v>
      </c>
      <c r="J24" s="11">
        <v>9471886.1714699995</v>
      </c>
      <c r="K24" s="11">
        <v>9409451.5145500004</v>
      </c>
      <c r="L24" s="12">
        <f t="shared" si="4"/>
        <v>-0.65915759321577061</v>
      </c>
      <c r="M24" s="12">
        <f t="shared" si="5"/>
        <v>3.4773243361744122</v>
      </c>
    </row>
    <row r="25" spans="1:13" ht="14.25" x14ac:dyDescent="0.2">
      <c r="A25" s="10" t="s">
        <v>31</v>
      </c>
      <c r="B25" s="11">
        <v>116470.71193</v>
      </c>
      <c r="C25" s="11">
        <v>100444.55682</v>
      </c>
      <c r="D25" s="12">
        <f t="shared" si="0"/>
        <v>-13.759815531677935</v>
      </c>
      <c r="E25" s="12">
        <f t="shared" si="1"/>
        <v>0.44213209522461383</v>
      </c>
      <c r="F25" s="11">
        <v>1415957.3029499999</v>
      </c>
      <c r="G25" s="11">
        <v>1344994.97694</v>
      </c>
      <c r="H25" s="12">
        <f t="shared" si="2"/>
        <v>-5.0116148179155768</v>
      </c>
      <c r="I25" s="12">
        <f t="shared" si="3"/>
        <v>0.5441191826466486</v>
      </c>
      <c r="J25" s="11">
        <v>1531480.7820600001</v>
      </c>
      <c r="K25" s="11">
        <v>1454983.1333099999</v>
      </c>
      <c r="L25" s="12">
        <f t="shared" si="4"/>
        <v>-4.9950119940194684</v>
      </c>
      <c r="M25" s="12">
        <f t="shared" si="5"/>
        <v>0.53769853113740462</v>
      </c>
    </row>
    <row r="26" spans="1:13" ht="14.25" x14ac:dyDescent="0.2">
      <c r="A26" s="10" t="s">
        <v>32</v>
      </c>
      <c r="B26" s="11">
        <v>259893.22266999999</v>
      </c>
      <c r="C26" s="11">
        <v>250885.67566000001</v>
      </c>
      <c r="D26" s="12">
        <f t="shared" si="0"/>
        <v>-3.4658645260008698</v>
      </c>
      <c r="E26" s="12">
        <f t="shared" si="1"/>
        <v>1.1043366903413125</v>
      </c>
      <c r="F26" s="11">
        <v>2619811.3496099999</v>
      </c>
      <c r="G26" s="11">
        <v>2553704.9391600001</v>
      </c>
      <c r="H26" s="12">
        <f t="shared" si="2"/>
        <v>-2.5233271265826382</v>
      </c>
      <c r="I26" s="12">
        <f t="shared" si="3"/>
        <v>1.0331041141713015</v>
      </c>
      <c r="J26" s="11">
        <v>2875270.41279</v>
      </c>
      <c r="K26" s="11">
        <v>2800842.66787</v>
      </c>
      <c r="L26" s="12">
        <f t="shared" si="4"/>
        <v>-2.588547657602037</v>
      </c>
      <c r="M26" s="12">
        <f t="shared" si="5"/>
        <v>1.0350697227909358</v>
      </c>
    </row>
    <row r="27" spans="1:13" ht="15.75" x14ac:dyDescent="0.25">
      <c r="A27" s="8" t="s">
        <v>6</v>
      </c>
      <c r="B27" s="7">
        <f>B28</f>
        <v>2518387.90564</v>
      </c>
      <c r="C27" s="7">
        <f>C28</f>
        <v>2367196.9457800002</v>
      </c>
      <c r="D27" s="9">
        <f t="shared" si="0"/>
        <v>-6.0034818115749147</v>
      </c>
      <c r="E27" s="9">
        <f t="shared" si="1"/>
        <v>10.419815454236957</v>
      </c>
      <c r="F27" s="7">
        <f>F28</f>
        <v>28082409.51681</v>
      </c>
      <c r="G27" s="7">
        <f>G28</f>
        <v>29318023.79518</v>
      </c>
      <c r="H27" s="9">
        <f t="shared" si="2"/>
        <v>4.3999581931542142</v>
      </c>
      <c r="I27" s="9">
        <f t="shared" si="3"/>
        <v>11.860638454235636</v>
      </c>
      <c r="J27" s="7">
        <f>J28</f>
        <v>30778660.079799999</v>
      </c>
      <c r="K27" s="7">
        <f>K28</f>
        <v>31974542.497329999</v>
      </c>
      <c r="L27" s="9">
        <f t="shared" si="4"/>
        <v>3.8854271577431549</v>
      </c>
      <c r="M27" s="9">
        <f t="shared" si="5"/>
        <v>11.81640126335525</v>
      </c>
    </row>
    <row r="28" spans="1:13" ht="14.25" x14ac:dyDescent="0.2">
      <c r="A28" s="10" t="s">
        <v>33</v>
      </c>
      <c r="B28" s="11">
        <v>2518387.90564</v>
      </c>
      <c r="C28" s="11">
        <v>2367196.9457800002</v>
      </c>
      <c r="D28" s="12">
        <f t="shared" si="0"/>
        <v>-6.0034818115749147</v>
      </c>
      <c r="E28" s="12">
        <f t="shared" si="1"/>
        <v>10.419815454236957</v>
      </c>
      <c r="F28" s="11">
        <v>28082409.51681</v>
      </c>
      <c r="G28" s="11">
        <v>29318023.79518</v>
      </c>
      <c r="H28" s="12">
        <f t="shared" si="2"/>
        <v>4.3999581931542142</v>
      </c>
      <c r="I28" s="12">
        <f t="shared" si="3"/>
        <v>11.860638454235636</v>
      </c>
      <c r="J28" s="11">
        <v>30778660.079799999</v>
      </c>
      <c r="K28" s="11">
        <v>31974542.497329999</v>
      </c>
      <c r="L28" s="12">
        <f t="shared" si="4"/>
        <v>3.8854271577431549</v>
      </c>
      <c r="M28" s="12">
        <f t="shared" si="5"/>
        <v>11.81640126335525</v>
      </c>
    </row>
    <row r="29" spans="1:13" ht="15.75" x14ac:dyDescent="0.25">
      <c r="A29" s="8" t="s">
        <v>7</v>
      </c>
      <c r="B29" s="7">
        <f>B30+B31+B32+B33+B34+B35+B36+B37+B38+B39+B40</f>
        <v>11839495.177720003</v>
      </c>
      <c r="C29" s="7">
        <f>C30+C31+C32+C33+C34+C35+C36+C37+C38+C39+C40</f>
        <v>12359848.35994</v>
      </c>
      <c r="D29" s="9">
        <f t="shared" si="0"/>
        <v>4.3950622421741157</v>
      </c>
      <c r="E29" s="9">
        <f t="shared" si="1"/>
        <v>54.404995402903502</v>
      </c>
      <c r="F29" s="7">
        <f>F30+F31+F32+F33+F34+F35+F36+F37+F38+F39+F40</f>
        <v>126699720.01527001</v>
      </c>
      <c r="G29" s="7">
        <f>G30+G31+G32+G33+G34+G35+G36+G37+G38+G39+G40</f>
        <v>134148497.19887</v>
      </c>
      <c r="H29" s="9">
        <f t="shared" si="2"/>
        <v>5.879079434983959</v>
      </c>
      <c r="I29" s="9">
        <f t="shared" si="3"/>
        <v>54.269920632113688</v>
      </c>
      <c r="J29" s="7">
        <f>J30+J31+J32+J33+J34+J35+J36+J37+J38+J39+J40</f>
        <v>138620816.11108997</v>
      </c>
      <c r="K29" s="7">
        <f>K30+K31+K32+K33+K34+K35+K36+K37+K38+K39+K40</f>
        <v>146534780.102</v>
      </c>
      <c r="L29" s="9">
        <f t="shared" si="4"/>
        <v>5.7090732928363481</v>
      </c>
      <c r="M29" s="9">
        <f t="shared" si="5"/>
        <v>54.152886186482405</v>
      </c>
    </row>
    <row r="30" spans="1:13" ht="14.25" x14ac:dyDescent="0.2">
      <c r="A30" s="10" t="s">
        <v>34</v>
      </c>
      <c r="B30" s="11">
        <v>1485180.2441700001</v>
      </c>
      <c r="C30" s="11">
        <v>1290598.9385500001</v>
      </c>
      <c r="D30" s="12">
        <f t="shared" si="0"/>
        <v>-13.101528005359556</v>
      </c>
      <c r="E30" s="12">
        <f t="shared" si="1"/>
        <v>5.6808973115221733</v>
      </c>
      <c r="F30" s="11">
        <v>16650766.178649999</v>
      </c>
      <c r="G30" s="11">
        <v>15506583.515930001</v>
      </c>
      <c r="H30" s="12">
        <f t="shared" si="2"/>
        <v>-6.871651733282377</v>
      </c>
      <c r="I30" s="12">
        <f t="shared" si="3"/>
        <v>6.2732052483391687</v>
      </c>
      <c r="J30" s="11">
        <v>18100738.183219999</v>
      </c>
      <c r="K30" s="11">
        <v>16766621.309450001</v>
      </c>
      <c r="L30" s="12">
        <f t="shared" si="4"/>
        <v>-7.3705108613016144</v>
      </c>
      <c r="M30" s="12">
        <f t="shared" si="5"/>
        <v>6.1962145428578976</v>
      </c>
    </row>
    <row r="31" spans="1:13" ht="14.25" x14ac:dyDescent="0.2">
      <c r="A31" s="10" t="s">
        <v>35</v>
      </c>
      <c r="B31" s="11">
        <v>3237147.7769300002</v>
      </c>
      <c r="C31" s="11">
        <v>3751656.0978000001</v>
      </c>
      <c r="D31" s="12">
        <f t="shared" si="0"/>
        <v>15.8938780780018</v>
      </c>
      <c r="E31" s="12">
        <f t="shared" si="1"/>
        <v>16.513862210124618</v>
      </c>
      <c r="F31" s="11">
        <v>33713667.236749999</v>
      </c>
      <c r="G31" s="11">
        <v>37764784.485660002</v>
      </c>
      <c r="H31" s="12">
        <f t="shared" si="2"/>
        <v>12.016246172395128</v>
      </c>
      <c r="I31" s="12">
        <f t="shared" si="3"/>
        <v>15.277784690255258</v>
      </c>
      <c r="J31" s="11">
        <v>36884530.575309999</v>
      </c>
      <c r="K31" s="11">
        <v>41248489.103929996</v>
      </c>
      <c r="L31" s="12">
        <f t="shared" si="4"/>
        <v>11.831405905274476</v>
      </c>
      <c r="M31" s="12">
        <f t="shared" si="5"/>
        <v>15.243648874721949</v>
      </c>
    </row>
    <row r="32" spans="1:13" ht="14.25" x14ac:dyDescent="0.2">
      <c r="A32" s="10" t="s">
        <v>36</v>
      </c>
      <c r="B32" s="11">
        <v>152747.57754</v>
      </c>
      <c r="C32" s="11">
        <v>164254.4933</v>
      </c>
      <c r="D32" s="12">
        <f t="shared" si="0"/>
        <v>7.5332885439618105</v>
      </c>
      <c r="E32" s="12">
        <f t="shared" si="1"/>
        <v>0.7230076528977839</v>
      </c>
      <c r="F32" s="11">
        <v>1690578.98597</v>
      </c>
      <c r="G32" s="11">
        <v>1952400.97786</v>
      </c>
      <c r="H32" s="12">
        <f t="shared" si="2"/>
        <v>15.487119741984422</v>
      </c>
      <c r="I32" s="12">
        <f t="shared" si="3"/>
        <v>0.7898459417957302</v>
      </c>
      <c r="J32" s="11">
        <v>1912781.0766799999</v>
      </c>
      <c r="K32" s="11">
        <v>2173566.6512099998</v>
      </c>
      <c r="L32" s="12">
        <f t="shared" si="4"/>
        <v>13.633843292858346</v>
      </c>
      <c r="M32" s="12">
        <f t="shared" si="5"/>
        <v>0.8032557690384271</v>
      </c>
    </row>
    <row r="33" spans="1:13" ht="14.25" x14ac:dyDescent="0.2">
      <c r="A33" s="10" t="s">
        <v>37</v>
      </c>
      <c r="B33" s="11">
        <v>1447948.02122</v>
      </c>
      <c r="C33" s="11">
        <v>1479757.27722</v>
      </c>
      <c r="D33" s="12">
        <f t="shared" si="0"/>
        <v>2.1968506834381025</v>
      </c>
      <c r="E33" s="12">
        <f t="shared" si="1"/>
        <v>6.5135255320363736</v>
      </c>
      <c r="F33" s="11">
        <v>15190037.68554</v>
      </c>
      <c r="G33" s="11">
        <v>16006423.61155</v>
      </c>
      <c r="H33" s="12">
        <f t="shared" si="2"/>
        <v>5.3744825583095803</v>
      </c>
      <c r="I33" s="12">
        <f t="shared" si="3"/>
        <v>6.4754161033577811</v>
      </c>
      <c r="J33" s="11">
        <v>16621527.161939999</v>
      </c>
      <c r="K33" s="11">
        <v>17483313.37184</v>
      </c>
      <c r="L33" s="12">
        <f t="shared" si="4"/>
        <v>5.1847595079790292</v>
      </c>
      <c r="M33" s="12">
        <f t="shared" si="5"/>
        <v>6.4610727810068571</v>
      </c>
    </row>
    <row r="34" spans="1:13" ht="14.25" x14ac:dyDescent="0.2">
      <c r="A34" s="10" t="s">
        <v>38</v>
      </c>
      <c r="B34" s="11">
        <v>944151.02645999996</v>
      </c>
      <c r="C34" s="11">
        <v>982095.81960000005</v>
      </c>
      <c r="D34" s="12">
        <f t="shared" si="0"/>
        <v>4.0189325729243022</v>
      </c>
      <c r="E34" s="12">
        <f t="shared" si="1"/>
        <v>4.3229428868824833</v>
      </c>
      <c r="F34" s="11">
        <v>10217564.307490001</v>
      </c>
      <c r="G34" s="11">
        <v>10111705.22174</v>
      </c>
      <c r="H34" s="12">
        <f t="shared" si="2"/>
        <v>-1.0360501051351385</v>
      </c>
      <c r="I34" s="12">
        <f t="shared" si="3"/>
        <v>4.090701359297686</v>
      </c>
      <c r="J34" s="11">
        <v>11206436.18038</v>
      </c>
      <c r="K34" s="11">
        <v>11075342.52146</v>
      </c>
      <c r="L34" s="12">
        <f t="shared" si="4"/>
        <v>-1.1698068575049352</v>
      </c>
      <c r="M34" s="12">
        <f t="shared" si="5"/>
        <v>4.0929652511400363</v>
      </c>
    </row>
    <row r="35" spans="1:13" ht="14.25" x14ac:dyDescent="0.2">
      <c r="A35" s="10" t="s">
        <v>39</v>
      </c>
      <c r="B35" s="11">
        <v>1058714.9230899999</v>
      </c>
      <c r="C35" s="11">
        <v>1049054.1994700001</v>
      </c>
      <c r="D35" s="12">
        <f t="shared" si="0"/>
        <v>-0.91249527226873561</v>
      </c>
      <c r="E35" s="12">
        <f t="shared" si="1"/>
        <v>4.6176771136243158</v>
      </c>
      <c r="F35" s="11">
        <v>11455699.29208</v>
      </c>
      <c r="G35" s="11">
        <v>12133731.07944</v>
      </c>
      <c r="H35" s="12">
        <f t="shared" si="2"/>
        <v>5.9187289232422753</v>
      </c>
      <c r="I35" s="12">
        <f t="shared" si="3"/>
        <v>4.9087141220555308</v>
      </c>
      <c r="J35" s="11">
        <v>12404893.70559</v>
      </c>
      <c r="K35" s="11">
        <v>13106003.172359999</v>
      </c>
      <c r="L35" s="12">
        <f t="shared" si="4"/>
        <v>5.6518780685243515</v>
      </c>
      <c r="M35" s="12">
        <f t="shared" si="5"/>
        <v>4.8434091732929252</v>
      </c>
    </row>
    <row r="36" spans="1:13" ht="14.25" x14ac:dyDescent="0.2">
      <c r="A36" s="10" t="s">
        <v>40</v>
      </c>
      <c r="B36" s="11">
        <v>1246104.00814</v>
      </c>
      <c r="C36" s="11">
        <v>1319262.75288</v>
      </c>
      <c r="D36" s="12">
        <f t="shared" si="0"/>
        <v>5.8709982683709176</v>
      </c>
      <c r="E36" s="12">
        <f t="shared" si="1"/>
        <v>5.8070683325120216</v>
      </c>
      <c r="F36" s="11">
        <v>14699766.68644</v>
      </c>
      <c r="G36" s="11">
        <v>15038403.5031</v>
      </c>
      <c r="H36" s="12">
        <f t="shared" si="2"/>
        <v>2.3036883773970382</v>
      </c>
      <c r="I36" s="12">
        <f t="shared" si="3"/>
        <v>6.0838025142916932</v>
      </c>
      <c r="J36" s="11">
        <v>16047117.62927</v>
      </c>
      <c r="K36" s="11">
        <v>16471917.578819999</v>
      </c>
      <c r="L36" s="12">
        <f t="shared" si="4"/>
        <v>2.6472040609658301</v>
      </c>
      <c r="M36" s="12">
        <f t="shared" si="5"/>
        <v>6.0873048521180646</v>
      </c>
    </row>
    <row r="37" spans="1:13" ht="14.25" x14ac:dyDescent="0.2">
      <c r="A37" s="13" t="s">
        <v>41</v>
      </c>
      <c r="B37" s="11">
        <v>345263.40818000003</v>
      </c>
      <c r="C37" s="11">
        <v>361706.68751000002</v>
      </c>
      <c r="D37" s="12">
        <f t="shared" si="0"/>
        <v>4.7625317193843584</v>
      </c>
      <c r="E37" s="12">
        <f t="shared" si="1"/>
        <v>1.5921433741017621</v>
      </c>
      <c r="F37" s="11">
        <v>3971222.0283400002</v>
      </c>
      <c r="G37" s="11">
        <v>4116432.1178799998</v>
      </c>
      <c r="H37" s="12">
        <f t="shared" si="2"/>
        <v>3.6565593286834805</v>
      </c>
      <c r="I37" s="12">
        <f t="shared" si="3"/>
        <v>1.6653070961626326</v>
      </c>
      <c r="J37" s="11">
        <v>4323225.2261300003</v>
      </c>
      <c r="K37" s="11">
        <v>4456005.3034899998</v>
      </c>
      <c r="L37" s="12">
        <f t="shared" si="4"/>
        <v>3.0713199154525568</v>
      </c>
      <c r="M37" s="12">
        <f t="shared" si="5"/>
        <v>1.6467458979928715</v>
      </c>
    </row>
    <row r="38" spans="1:13" ht="14.25" x14ac:dyDescent="0.2">
      <c r="A38" s="10" t="s">
        <v>42</v>
      </c>
      <c r="B38" s="11">
        <v>684148.35071000003</v>
      </c>
      <c r="C38" s="11">
        <v>601265.54428000003</v>
      </c>
      <c r="D38" s="12">
        <f t="shared" si="0"/>
        <v>-12.114741831064173</v>
      </c>
      <c r="E38" s="12">
        <f t="shared" si="1"/>
        <v>2.6466222092579517</v>
      </c>
      <c r="F38" s="11">
        <v>6843076.1809400003</v>
      </c>
      <c r="G38" s="11">
        <v>7345536.83983</v>
      </c>
      <c r="H38" s="12">
        <f t="shared" si="2"/>
        <v>7.342613842141664</v>
      </c>
      <c r="I38" s="12">
        <f t="shared" si="3"/>
        <v>2.9716449279850692</v>
      </c>
      <c r="J38" s="11">
        <v>7537564.0287800003</v>
      </c>
      <c r="K38" s="11">
        <v>7976459.7959099999</v>
      </c>
      <c r="L38" s="12">
        <f t="shared" si="4"/>
        <v>5.8227799519075853</v>
      </c>
      <c r="M38" s="12">
        <f t="shared" si="5"/>
        <v>2.9477528761314966</v>
      </c>
    </row>
    <row r="39" spans="1:13" ht="14.25" x14ac:dyDescent="0.2">
      <c r="A39" s="10" t="s">
        <v>43</v>
      </c>
      <c r="B39" s="11">
        <v>613668.40832000005</v>
      </c>
      <c r="C39" s="11">
        <v>746475.56322000001</v>
      </c>
      <c r="D39" s="12">
        <f>(C39-B39)/B39*100</f>
        <v>21.641517324246404</v>
      </c>
      <c r="E39" s="12">
        <f t="shared" si="1"/>
        <v>3.2858007964719924</v>
      </c>
      <c r="F39" s="11">
        <v>5736223.4812899996</v>
      </c>
      <c r="G39" s="11">
        <v>7445306.8262999998</v>
      </c>
      <c r="H39" s="12">
        <f t="shared" si="2"/>
        <v>29.794573914084154</v>
      </c>
      <c r="I39" s="12">
        <f t="shared" si="3"/>
        <v>3.0120069846629542</v>
      </c>
      <c r="J39" s="11">
        <v>6454040.8750799997</v>
      </c>
      <c r="K39" s="11">
        <v>8442827.3082599994</v>
      </c>
      <c r="L39" s="12">
        <f t="shared" si="4"/>
        <v>30.814593084760222</v>
      </c>
      <c r="M39" s="12">
        <f t="shared" si="5"/>
        <v>3.1201020399258041</v>
      </c>
    </row>
    <row r="40" spans="1:13" ht="14.25" x14ac:dyDescent="0.2">
      <c r="A40" s="10" t="s">
        <v>44</v>
      </c>
      <c r="B40" s="11">
        <v>624421.43296000001</v>
      </c>
      <c r="C40" s="11">
        <v>613720.98611000006</v>
      </c>
      <c r="D40" s="12">
        <f>(C40-B40)/B40*100</f>
        <v>-1.7136578415118902</v>
      </c>
      <c r="E40" s="12">
        <f t="shared" si="1"/>
        <v>2.7014479834720269</v>
      </c>
      <c r="F40" s="11">
        <v>6531117.9517799998</v>
      </c>
      <c r="G40" s="11">
        <v>6727189.0195800001</v>
      </c>
      <c r="H40" s="12">
        <f t="shared" si="2"/>
        <v>3.0021057535266658</v>
      </c>
      <c r="I40" s="12">
        <f t="shared" si="3"/>
        <v>2.7214916439101828</v>
      </c>
      <c r="J40" s="11">
        <v>7127961.4687099997</v>
      </c>
      <c r="K40" s="11">
        <v>7334233.9852700001</v>
      </c>
      <c r="L40" s="12">
        <f t="shared" si="4"/>
        <v>2.8938500504735618</v>
      </c>
      <c r="M40" s="12">
        <f t="shared" si="5"/>
        <v>2.7104141282560725</v>
      </c>
    </row>
    <row r="41" spans="1:13" ht="15.75" x14ac:dyDescent="0.25">
      <c r="A41" s="8" t="s">
        <v>8</v>
      </c>
      <c r="B41" s="7">
        <f>B42</f>
        <v>485346.90466</v>
      </c>
      <c r="C41" s="7">
        <f>C42</f>
        <v>533047.13352000003</v>
      </c>
      <c r="D41" s="9">
        <f t="shared" si="0"/>
        <v>9.8280690372210096</v>
      </c>
      <c r="E41" s="9">
        <f t="shared" si="1"/>
        <v>2.3463416381936315</v>
      </c>
      <c r="F41" s="7">
        <f>F42</f>
        <v>5473491.7831600001</v>
      </c>
      <c r="G41" s="7">
        <f>G42</f>
        <v>5624978.6222299999</v>
      </c>
      <c r="H41" s="9">
        <f t="shared" si="2"/>
        <v>2.7676453180412404</v>
      </c>
      <c r="I41" s="9">
        <f t="shared" si="3"/>
        <v>2.2755912273337766</v>
      </c>
      <c r="J41" s="7">
        <f>J42</f>
        <v>5980144.1860699998</v>
      </c>
      <c r="K41" s="7">
        <f>K42</f>
        <v>6159465.6967200004</v>
      </c>
      <c r="L41" s="9">
        <f t="shared" si="4"/>
        <v>2.9986151683049322</v>
      </c>
      <c r="M41" s="9">
        <f t="shared" si="5"/>
        <v>2.2762708253415407</v>
      </c>
    </row>
    <row r="42" spans="1:13" ht="14.25" x14ac:dyDescent="0.2">
      <c r="A42" s="10" t="s">
        <v>45</v>
      </c>
      <c r="B42" s="11">
        <v>485346.90466</v>
      </c>
      <c r="C42" s="11">
        <v>533047.13352000003</v>
      </c>
      <c r="D42" s="12">
        <f t="shared" si="0"/>
        <v>9.8280690372210096</v>
      </c>
      <c r="E42" s="12">
        <f t="shared" si="1"/>
        <v>2.3463416381936315</v>
      </c>
      <c r="F42" s="11">
        <v>5473491.7831600001</v>
      </c>
      <c r="G42" s="11">
        <v>5624978.6222299999</v>
      </c>
      <c r="H42" s="12">
        <f t="shared" si="2"/>
        <v>2.7676453180412404</v>
      </c>
      <c r="I42" s="12">
        <f t="shared" si="3"/>
        <v>2.2755912273337766</v>
      </c>
      <c r="J42" s="11">
        <v>5980144.1860699998</v>
      </c>
      <c r="K42" s="11">
        <v>6159465.6967200004</v>
      </c>
      <c r="L42" s="12">
        <f t="shared" si="4"/>
        <v>2.9986151683049322</v>
      </c>
      <c r="M42" s="12">
        <f t="shared" si="5"/>
        <v>2.2762708253415407</v>
      </c>
    </row>
    <row r="43" spans="1:13" ht="15.75" x14ac:dyDescent="0.25">
      <c r="A43" s="8" t="s">
        <v>9</v>
      </c>
      <c r="B43" s="7">
        <f>B8+B22+B41</f>
        <v>19396970.409900002</v>
      </c>
      <c r="C43" s="7">
        <f>C8+C22+C41</f>
        <v>19645303.295529999</v>
      </c>
      <c r="D43" s="9">
        <f t="shared" si="0"/>
        <v>1.2802663528488463</v>
      </c>
      <c r="E43" s="9">
        <f t="shared" si="1"/>
        <v>86.473766049274005</v>
      </c>
      <c r="F43" s="14">
        <f>F8+F22+F41</f>
        <v>205770268.58577004</v>
      </c>
      <c r="G43" s="14">
        <f>G8+G22+G41</f>
        <v>214221657.98993999</v>
      </c>
      <c r="H43" s="15">
        <f t="shared" si="2"/>
        <v>4.1071965654976061</v>
      </c>
      <c r="I43" s="15">
        <f t="shared" si="3"/>
        <v>86.663605031363517</v>
      </c>
      <c r="J43" s="14">
        <f>J8+J22+J41</f>
        <v>225387465.97039995</v>
      </c>
      <c r="K43" s="14">
        <f>K8+K22+K41</f>
        <v>234354413.39357999</v>
      </c>
      <c r="L43" s="15">
        <f t="shared" si="4"/>
        <v>3.978458777453787</v>
      </c>
      <c r="M43" s="15">
        <f t="shared" si="5"/>
        <v>86.6072059272785</v>
      </c>
    </row>
    <row r="44" spans="1:13" ht="30" x14ac:dyDescent="0.2">
      <c r="A44" s="18" t="s">
        <v>46</v>
      </c>
      <c r="B44" s="19">
        <f>B45-B43</f>
        <v>2839821.4600999989</v>
      </c>
      <c r="C44" s="19">
        <f>C45-C43</f>
        <v>3072920.0374700017</v>
      </c>
      <c r="D44" s="20">
        <f t="shared" si="0"/>
        <v>8.2082124050782657</v>
      </c>
      <c r="E44" s="20">
        <f t="shared" ref="E44:E45" si="6">C44/C$45*100</f>
        <v>13.526233950725999</v>
      </c>
      <c r="F44" s="19">
        <f>F45-F43</f>
        <v>32600841.42422995</v>
      </c>
      <c r="G44" s="19">
        <f>G45-G43</f>
        <v>32965910.439060003</v>
      </c>
      <c r="H44" s="21">
        <f t="shared" si="2"/>
        <v>1.1198147007295411</v>
      </c>
      <c r="I44" s="20">
        <f t="shared" si="3"/>
        <v>13.336394968636478</v>
      </c>
      <c r="J44" s="19">
        <f>J45-J43</f>
        <v>35941694.812600046</v>
      </c>
      <c r="K44" s="19">
        <f>K45-K43</f>
        <v>36240176.149419993</v>
      </c>
      <c r="L44" s="21">
        <f t="shared" si="4"/>
        <v>0.83045982771883209</v>
      </c>
      <c r="M44" s="20">
        <f t="shared" si="5"/>
        <v>13.392794072721506</v>
      </c>
    </row>
    <row r="45" spans="1:13" ht="20.25" x14ac:dyDescent="0.2">
      <c r="A45" s="22" t="s">
        <v>47</v>
      </c>
      <c r="B45" s="23">
        <v>22236791.870000001</v>
      </c>
      <c r="C45" s="23">
        <v>22718223.333000001</v>
      </c>
      <c r="D45" s="24">
        <f t="shared" si="0"/>
        <v>2.165022121061924</v>
      </c>
      <c r="E45" s="25">
        <f t="shared" si="6"/>
        <v>100</v>
      </c>
      <c r="F45" s="23">
        <v>238371110.00999999</v>
      </c>
      <c r="G45" s="23">
        <v>247187568.42899999</v>
      </c>
      <c r="H45" s="24">
        <f t="shared" si="2"/>
        <v>3.6986270771781604</v>
      </c>
      <c r="I45" s="25">
        <f t="shared" ref="I45" si="7">G45/G$45*100</f>
        <v>100</v>
      </c>
      <c r="J45" s="23">
        <v>261329160.78299999</v>
      </c>
      <c r="K45" s="23">
        <v>270594589.54299998</v>
      </c>
      <c r="L45" s="24">
        <f t="shared" si="4"/>
        <v>3.5455012874333338</v>
      </c>
      <c r="M45" s="25">
        <f t="shared" ref="M45" si="8">K45/K$45*100</f>
        <v>100</v>
      </c>
    </row>
  </sheetData>
  <mergeCells count="6">
    <mergeCell ref="B6:E6"/>
    <mergeCell ref="F6:I6"/>
    <mergeCell ref="J6:M6"/>
    <mergeCell ref="A5:M5"/>
    <mergeCell ref="B1:J1"/>
    <mergeCell ref="A1:A4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Göksel Mehmet MERCAN</cp:lastModifiedBy>
  <cp:lastPrinted>2016-02-26T09:44:09Z</cp:lastPrinted>
  <dcterms:created xsi:type="dcterms:W3CDTF">2013-08-01T04:41:02Z</dcterms:created>
  <dcterms:modified xsi:type="dcterms:W3CDTF">2025-12-05T11:02:33Z</dcterms:modified>
</cp:coreProperties>
</file>