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ökselm\Desktop\Yeni klasör (4)\Yeni klasör\"/>
    </mc:Choice>
  </mc:AlternateContent>
  <xr:revisionPtr revIDLastSave="0" documentId="13_ncr:1_{D5695CF0-C373-4042-BB86-E0B54D0A2D73}" xr6:coauthVersionLast="47" xr6:coauthVersionMax="47" xr10:uidLastSave="{00000000-0000-0000-0000-000000000000}"/>
  <bookViews>
    <workbookView xWindow="-120" yWindow="-120" windowWidth="29040" windowHeight="15720" tabRatio="900" xr2:uid="{00000000-000D-0000-FFFF-FFFF00000000}"/>
  </bookViews>
  <sheets>
    <sheet name="SEKTOR_USD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5" i="1" l="1"/>
  <c r="L45" i="1"/>
  <c r="I45" i="1"/>
  <c r="H45" i="1"/>
  <c r="E45" i="1"/>
  <c r="D45" i="1"/>
  <c r="K29" i="1" l="1"/>
  <c r="J29" i="1"/>
  <c r="G29" i="1"/>
  <c r="F29" i="1"/>
  <c r="C29" i="1"/>
  <c r="B29" i="1"/>
  <c r="K41" i="1" l="1"/>
  <c r="J41" i="1"/>
  <c r="G41" i="1"/>
  <c r="F41" i="1"/>
  <c r="C41" i="1"/>
  <c r="B41" i="1"/>
  <c r="K27" i="1"/>
  <c r="J27" i="1"/>
  <c r="G27" i="1"/>
  <c r="F27" i="1"/>
  <c r="C27" i="1"/>
  <c r="B27" i="1"/>
  <c r="K23" i="1"/>
  <c r="J23" i="1"/>
  <c r="G23" i="1"/>
  <c r="F23" i="1"/>
  <c r="C23" i="1"/>
  <c r="B23" i="1"/>
  <c r="K20" i="1"/>
  <c r="J20" i="1"/>
  <c r="G20" i="1"/>
  <c r="F20" i="1"/>
  <c r="C20" i="1"/>
  <c r="B20" i="1"/>
  <c r="K18" i="1"/>
  <c r="J18" i="1"/>
  <c r="G18" i="1"/>
  <c r="F18" i="1"/>
  <c r="H18" i="1" s="1"/>
  <c r="C18" i="1"/>
  <c r="B18" i="1"/>
  <c r="K9" i="1"/>
  <c r="J9" i="1"/>
  <c r="G9" i="1"/>
  <c r="F9" i="1"/>
  <c r="C9" i="1"/>
  <c r="B9" i="1"/>
  <c r="L42" i="1"/>
  <c r="L40" i="1"/>
  <c r="L39" i="1"/>
  <c r="L38" i="1"/>
  <c r="L37" i="1"/>
  <c r="L36" i="1"/>
  <c r="L35" i="1"/>
  <c r="L34" i="1"/>
  <c r="L33" i="1"/>
  <c r="L32" i="1"/>
  <c r="L31" i="1"/>
  <c r="L30" i="1"/>
  <c r="L28" i="1"/>
  <c r="L26" i="1"/>
  <c r="L25" i="1"/>
  <c r="L24" i="1"/>
  <c r="L23" i="1"/>
  <c r="L21" i="1"/>
  <c r="L19" i="1"/>
  <c r="L17" i="1"/>
  <c r="L16" i="1"/>
  <c r="L15" i="1"/>
  <c r="L14" i="1"/>
  <c r="L13" i="1"/>
  <c r="L12" i="1"/>
  <c r="L11" i="1"/>
  <c r="L10" i="1"/>
  <c r="H42" i="1"/>
  <c r="D42" i="1"/>
  <c r="H40" i="1"/>
  <c r="D40" i="1"/>
  <c r="H39" i="1"/>
  <c r="D39" i="1"/>
  <c r="H38" i="1"/>
  <c r="D38" i="1"/>
  <c r="H37" i="1"/>
  <c r="D37" i="1"/>
  <c r="H36" i="1"/>
  <c r="D36" i="1"/>
  <c r="H35" i="1"/>
  <c r="D35" i="1"/>
  <c r="H34" i="1"/>
  <c r="D34" i="1"/>
  <c r="H33" i="1"/>
  <c r="D33" i="1"/>
  <c r="H32" i="1"/>
  <c r="D32" i="1"/>
  <c r="H31" i="1"/>
  <c r="D31" i="1"/>
  <c r="H30" i="1"/>
  <c r="D30" i="1"/>
  <c r="H28" i="1"/>
  <c r="D28" i="1"/>
  <c r="H26" i="1"/>
  <c r="D26" i="1"/>
  <c r="H25" i="1"/>
  <c r="D25" i="1"/>
  <c r="H24" i="1"/>
  <c r="D24" i="1"/>
  <c r="H21" i="1"/>
  <c r="D21" i="1"/>
  <c r="H19" i="1"/>
  <c r="D19" i="1"/>
  <c r="H17" i="1"/>
  <c r="D17" i="1"/>
  <c r="H16" i="1"/>
  <c r="D16" i="1"/>
  <c r="H15" i="1"/>
  <c r="D15" i="1"/>
  <c r="H14" i="1"/>
  <c r="D14" i="1"/>
  <c r="H13" i="1"/>
  <c r="D13" i="1"/>
  <c r="H12" i="1"/>
  <c r="D12" i="1"/>
  <c r="H11" i="1"/>
  <c r="D11" i="1"/>
  <c r="H10" i="1"/>
  <c r="D10" i="1"/>
  <c r="L18" i="1" l="1"/>
  <c r="H41" i="1"/>
  <c r="L41" i="1"/>
  <c r="L9" i="1"/>
  <c r="G22" i="1"/>
  <c r="L29" i="1"/>
  <c r="K22" i="1"/>
  <c r="J22" i="1"/>
  <c r="H23" i="1"/>
  <c r="H20" i="1"/>
  <c r="F8" i="1"/>
  <c r="D9" i="1"/>
  <c r="H9" i="1"/>
  <c r="D20" i="1"/>
  <c r="D18" i="1"/>
  <c r="H27" i="1"/>
  <c r="J8" i="1"/>
  <c r="B8" i="1"/>
  <c r="K8" i="1"/>
  <c r="D41" i="1"/>
  <c r="C8" i="1"/>
  <c r="D27" i="1"/>
  <c r="D29" i="1"/>
  <c r="G8" i="1"/>
  <c r="D23" i="1"/>
  <c r="B22" i="1"/>
  <c r="F22" i="1"/>
  <c r="H29" i="1"/>
  <c r="L27" i="1"/>
  <c r="L20" i="1"/>
  <c r="C22" i="1"/>
  <c r="J43" i="1" l="1"/>
  <c r="K43" i="1"/>
  <c r="L22" i="1"/>
  <c r="L8" i="1"/>
  <c r="D8" i="1"/>
  <c r="G43" i="1"/>
  <c r="H8" i="1"/>
  <c r="F43" i="1"/>
  <c r="F44" i="1" s="1"/>
  <c r="H22" i="1"/>
  <c r="D22" i="1"/>
  <c r="B43" i="1"/>
  <c r="B44" i="1" s="1"/>
  <c r="C43" i="1"/>
  <c r="C44" i="1" s="1"/>
  <c r="E44" i="1" l="1"/>
  <c r="D44" i="1"/>
  <c r="I8" i="1"/>
  <c r="G44" i="1"/>
  <c r="M27" i="1"/>
  <c r="K44" i="1"/>
  <c r="J44" i="1"/>
  <c r="M28" i="1"/>
  <c r="M30" i="1"/>
  <c r="M8" i="1"/>
  <c r="M19" i="1"/>
  <c r="M34" i="1"/>
  <c r="M37" i="1"/>
  <c r="M11" i="1"/>
  <c r="M9" i="1"/>
  <c r="M33" i="1"/>
  <c r="M20" i="1"/>
  <c r="M26" i="1"/>
  <c r="M23" i="1"/>
  <c r="M35" i="1"/>
  <c r="M16" i="1"/>
  <c r="M31" i="1"/>
  <c r="M10" i="1"/>
  <c r="M22" i="1"/>
  <c r="M39" i="1"/>
  <c r="M18" i="1"/>
  <c r="M21" i="1"/>
  <c r="M14" i="1"/>
  <c r="M36" i="1"/>
  <c r="M29" i="1"/>
  <c r="M42" i="1"/>
  <c r="M43" i="1"/>
  <c r="M38" i="1"/>
  <c r="M25" i="1"/>
  <c r="M13" i="1"/>
  <c r="L43" i="1"/>
  <c r="M24" i="1"/>
  <c r="M40" i="1"/>
  <c r="M17" i="1"/>
  <c r="M15" i="1"/>
  <c r="M12" i="1"/>
  <c r="M32" i="1"/>
  <c r="M41" i="1"/>
  <c r="I15" i="1"/>
  <c r="I42" i="1"/>
  <c r="I10" i="1"/>
  <c r="I24" i="1"/>
  <c r="I23" i="1"/>
  <c r="I32" i="1"/>
  <c r="I30" i="1"/>
  <c r="I35" i="1"/>
  <c r="I16" i="1"/>
  <c r="I22" i="1"/>
  <c r="I20" i="1"/>
  <c r="H43" i="1"/>
  <c r="I31" i="1"/>
  <c r="I43" i="1"/>
  <c r="I19" i="1"/>
  <c r="I33" i="1"/>
  <c r="I14" i="1"/>
  <c r="I27" i="1"/>
  <c r="I38" i="1"/>
  <c r="I36" i="1"/>
  <c r="I11" i="1"/>
  <c r="I25" i="1"/>
  <c r="I37" i="1"/>
  <c r="I29" i="1"/>
  <c r="I21" i="1"/>
  <c r="I28" i="1"/>
  <c r="I34" i="1"/>
  <c r="I17" i="1"/>
  <c r="I13" i="1"/>
  <c r="I9" i="1"/>
  <c r="I12" i="1"/>
  <c r="I26" i="1"/>
  <c r="I40" i="1"/>
  <c r="I41" i="1"/>
  <c r="I39" i="1"/>
  <c r="I18" i="1"/>
  <c r="E35" i="1"/>
  <c r="E29" i="1"/>
  <c r="E23" i="1"/>
  <c r="E19" i="1"/>
  <c r="E41" i="1"/>
  <c r="E36" i="1"/>
  <c r="E30" i="1"/>
  <c r="E24" i="1"/>
  <c r="E20" i="1"/>
  <c r="E42" i="1"/>
  <c r="E37" i="1"/>
  <c r="E31" i="1"/>
  <c r="E25" i="1"/>
  <c r="E21" i="1"/>
  <c r="E43" i="1"/>
  <c r="E38" i="1"/>
  <c r="E32" i="1"/>
  <c r="E26" i="1"/>
  <c r="D43" i="1"/>
  <c r="E39" i="1"/>
  <c r="E33" i="1"/>
  <c r="E18" i="1"/>
  <c r="E12" i="1"/>
  <c r="E40" i="1"/>
  <c r="E13" i="1"/>
  <c r="E14" i="1"/>
  <c r="E8" i="1"/>
  <c r="E34" i="1"/>
  <c r="E28" i="1"/>
  <c r="E15" i="1"/>
  <c r="E9" i="1"/>
  <c r="E17" i="1"/>
  <c r="E16" i="1"/>
  <c r="E10" i="1"/>
  <c r="E11" i="1"/>
  <c r="E27" i="1"/>
  <c r="E22" i="1"/>
  <c r="M44" i="1" l="1"/>
  <c r="L44" i="1"/>
  <c r="I44" i="1"/>
  <c r="H44" i="1"/>
</calcChain>
</file>

<file path=xl/sharedStrings.xml><?xml version="1.0" encoding="utf-8"?>
<sst xmlns="http://schemas.openxmlformats.org/spreadsheetml/2006/main" count="52" uniqueCount="48">
  <si>
    <t>SEKTÖRLER</t>
  </si>
  <si>
    <t>I. TARIM</t>
  </si>
  <si>
    <t xml:space="preserve">   A. BİTKİSEL ÜRÜNLER</t>
  </si>
  <si>
    <t xml:space="preserve">   B. HAYVANSAL ÜRÜNLER</t>
  </si>
  <si>
    <t>II. SANAYİ</t>
  </si>
  <si>
    <t xml:space="preserve">   A. TARIMA DAYALI İŞLENMİŞ ÜRÜNLER</t>
  </si>
  <si>
    <t xml:space="preserve">   B. KİMYEVİ MADDELER VE MAM.</t>
  </si>
  <si>
    <t xml:space="preserve">   C. SANAYİ MAMULLERİ</t>
  </si>
  <si>
    <t>III. MADENCİLİK</t>
  </si>
  <si>
    <t>T O P L A M (TİM*)</t>
  </si>
  <si>
    <t>SON 12 AYLIK</t>
  </si>
  <si>
    <t xml:space="preserve">   C. AĞAÇ VE ORMAN ÜRÜNLERİ</t>
  </si>
  <si>
    <t>Değişim    ('25/'24)</t>
  </si>
  <si>
    <t xml:space="preserve"> Pay(25)  (%)</t>
  </si>
  <si>
    <t>1 - 31 EKIM İHRACAT RAKAMLARI</t>
  </si>
  <si>
    <t xml:space="preserve">SEKTÖREL BAZDA İHRACAT RAKAMLARI -1.000 $ </t>
  </si>
  <si>
    <t>1 - 31 EKIM</t>
  </si>
  <si>
    <t>1 OCAK  -  31 EKIM</t>
  </si>
  <si>
    <t>2023 - 2024</t>
  </si>
  <si>
    <t>2024 - 2025</t>
  </si>
  <si>
    <t xml:space="preserve"> Hububat, Bakliyat, Yağlı Tohumlar ve Mamulleri </t>
  </si>
  <si>
    <t xml:space="preserve"> Yaş Meyve ve Sebze  </t>
  </si>
  <si>
    <t xml:space="preserve"> Meyve Sebze Mamulleri </t>
  </si>
  <si>
    <t xml:space="preserve"> Kuru Meyve ve Mamulleri  </t>
  </si>
  <si>
    <t xml:space="preserve"> Fındık ve Mamulleri </t>
  </si>
  <si>
    <t xml:space="preserve"> Zeytin ve Zeytinyağı </t>
  </si>
  <si>
    <t xml:space="preserve"> Tütün </t>
  </si>
  <si>
    <t xml:space="preserve"> Süs Bitkileri ve Mamulleri</t>
  </si>
  <si>
    <t xml:space="preserve"> Su Ürünleri ve Hayvansal Mamuller</t>
  </si>
  <si>
    <t xml:space="preserve"> Mobilya, Kağıt ve Orman Ürünleri</t>
  </si>
  <si>
    <t xml:space="preserve"> Tekstil ve Hammaddeleri</t>
  </si>
  <si>
    <t xml:space="preserve"> Deri ve Deri Mamulleri </t>
  </si>
  <si>
    <t xml:space="preserve"> Halı </t>
  </si>
  <si>
    <t xml:space="preserve"> Kimyevi Maddeler ve Mamulleri  </t>
  </si>
  <si>
    <t xml:space="preserve"> Hazırgiyim ve Konfeksiyon </t>
  </si>
  <si>
    <t xml:space="preserve"> Otomotiv Endüstrisi</t>
  </si>
  <si>
    <t xml:space="preserve"> Gemi, Yat ve Hizmetleri</t>
  </si>
  <si>
    <t xml:space="preserve"> Elektrik ve Elektronik</t>
  </si>
  <si>
    <t xml:space="preserve"> Makine ve Aksamları</t>
  </si>
  <si>
    <t xml:space="preserve"> Demir ve Demir Dışı Metaller </t>
  </si>
  <si>
    <t xml:space="preserve"> Çelik</t>
  </si>
  <si>
    <t xml:space="preserve"> Çimento Cam Seramik ve Toprak Ürünleri</t>
  </si>
  <si>
    <t xml:space="preserve"> Mücevher</t>
  </si>
  <si>
    <t xml:space="preserve"> Savunma ve Havacılık Sanayii</t>
  </si>
  <si>
    <t xml:space="preserve"> İklimlendirme Sanayii</t>
  </si>
  <si>
    <t xml:space="preserve"> Madencilik Ürünleri</t>
  </si>
  <si>
    <t>İhracatçı Birlikleri Kaydından Muaf İhracat ile Antrepo ve Serbest Bölgeler Farkı</t>
  </si>
  <si>
    <t>GENEL İHRACAT TOPLAMI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</si>
</sst>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_-* #,##0.00\ _Y_T_L_-;\-* #,##0.00\ _Y_T_L_-;_-* &quot;-&quot;??\ _Y_T_L_-;_-@_-"/>
    <numFmt numFmtId="166" formatCode="0.0"/>
  </numFmts>
  <fonts count="49" x14ac:knownFonts="1">
    <font>
      <sz val="10"/>
      <name val="Arial"/>
      <charset val="162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0"/>
      <name val="Arial"/>
      <family val="2"/>
      <charset val="162"/>
    </font>
    <font>
      <sz val="10"/>
      <color indexed="8"/>
      <name val="Arial"/>
      <family val="2"/>
      <charset val="162"/>
    </font>
    <font>
      <b/>
      <sz val="20"/>
      <color indexed="8"/>
      <name val="Arial"/>
      <family val="2"/>
      <charset val="162"/>
    </font>
    <font>
      <b/>
      <sz val="20"/>
      <name val="Arial"/>
      <family val="2"/>
      <charset val="162"/>
    </font>
    <font>
      <b/>
      <sz val="14"/>
      <color indexed="8"/>
      <name val="Arial"/>
      <family val="2"/>
      <charset val="162"/>
    </font>
    <font>
      <b/>
      <sz val="12"/>
      <color indexed="8"/>
      <name val="Arial"/>
      <family val="2"/>
      <charset val="162"/>
    </font>
    <font>
      <b/>
      <sz val="11"/>
      <color indexed="8"/>
      <name val="Arial"/>
      <family val="2"/>
      <charset val="162"/>
    </font>
    <font>
      <b/>
      <sz val="13"/>
      <color indexed="8"/>
      <name val="Arial"/>
      <family val="2"/>
      <charset val="162"/>
    </font>
    <font>
      <sz val="11"/>
      <color indexed="8"/>
      <name val="Arial"/>
      <family val="2"/>
      <charset val="162"/>
    </font>
    <font>
      <sz val="12"/>
      <color indexed="8"/>
      <name val="Arial"/>
      <family val="2"/>
      <charset val="162"/>
    </font>
    <font>
      <b/>
      <sz val="12"/>
      <name val="Arial"/>
      <family val="2"/>
      <charset val="162"/>
    </font>
    <font>
      <sz val="12"/>
      <name val="Arial"/>
      <family val="2"/>
      <charset val="162"/>
    </font>
    <font>
      <sz val="10"/>
      <name val="Arial"/>
      <family val="2"/>
      <charset val="162"/>
    </font>
    <font>
      <b/>
      <sz val="16"/>
      <color indexed="8"/>
      <name val="Arial"/>
      <family val="2"/>
      <charset val="162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b/>
      <sz val="18"/>
      <color indexed="62"/>
      <name val="Cambria"/>
      <family val="2"/>
      <charset val="162"/>
    </font>
    <font>
      <sz val="11"/>
      <color indexed="20"/>
      <name val="Calibri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62"/>
      <name val="Calibri"/>
      <family val="2"/>
      <charset val="162"/>
    </font>
    <font>
      <b/>
      <sz val="13"/>
      <color indexed="62"/>
      <name val="Calibri"/>
      <family val="2"/>
      <charset val="162"/>
    </font>
    <font>
      <b/>
      <sz val="11"/>
      <color indexed="62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1"/>
      <color indexed="62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60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sz val="11"/>
      <color theme="1"/>
      <name val="Calibri"/>
      <family val="2"/>
      <scheme val="minor"/>
    </font>
    <font>
      <sz val="16"/>
      <color theme="1"/>
      <name val="Arial"/>
      <family val="2"/>
      <charset val="162"/>
    </font>
  </fonts>
  <fills count="4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rgb="FFFFC00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337">
    <xf numFmtId="0" fontId="0" fillId="0" borderId="0"/>
    <xf numFmtId="0" fontId="16" fillId="0" borderId="0"/>
    <xf numFmtId="0" fontId="30" fillId="23" borderId="0" applyNumberFormat="0" applyBorder="0" applyAlignment="0" applyProtection="0"/>
    <xf numFmtId="0" fontId="30" fillId="24" borderId="0" applyNumberFormat="0" applyBorder="0" applyAlignment="0" applyProtection="0"/>
    <xf numFmtId="0" fontId="30" fillId="25" borderId="0" applyNumberFormat="0" applyBorder="0" applyAlignment="0" applyProtection="0"/>
    <xf numFmtId="0" fontId="30" fillId="23" borderId="0" applyNumberFormat="0" applyBorder="0" applyAlignment="0" applyProtection="0"/>
    <xf numFmtId="0" fontId="30" fillId="26" borderId="0" applyNumberFormat="0" applyBorder="0" applyAlignment="0" applyProtection="0"/>
    <xf numFmtId="0" fontId="30" fillId="25" borderId="0" applyNumberFormat="0" applyBorder="0" applyAlignment="0" applyProtection="0"/>
    <xf numFmtId="0" fontId="30" fillId="27" borderId="0" applyNumberFormat="0" applyBorder="0" applyAlignment="0" applyProtection="0"/>
    <xf numFmtId="0" fontId="30" fillId="24" borderId="0" applyNumberFormat="0" applyBorder="0" applyAlignment="0" applyProtection="0"/>
    <xf numFmtId="0" fontId="30" fillId="28" borderId="0" applyNumberFormat="0" applyBorder="0" applyAlignment="0" applyProtection="0"/>
    <xf numFmtId="0" fontId="30" fillId="27" borderId="0" applyNumberFormat="0" applyBorder="0" applyAlignment="0" applyProtection="0"/>
    <xf numFmtId="0" fontId="30" fillId="29" borderId="0" applyNumberFormat="0" applyBorder="0" applyAlignment="0" applyProtection="0"/>
    <xf numFmtId="0" fontId="30" fillId="28" borderId="0" applyNumberFormat="0" applyBorder="0" applyAlignment="0" applyProtection="0"/>
    <xf numFmtId="0" fontId="31" fillId="30" borderId="0" applyNumberFormat="0" applyBorder="0" applyAlignment="0" applyProtection="0"/>
    <xf numFmtId="0" fontId="31" fillId="24" borderId="0" applyNumberFormat="0" applyBorder="0" applyAlignment="0" applyProtection="0"/>
    <xf numFmtId="0" fontId="31" fillId="28" borderId="0" applyNumberFormat="0" applyBorder="0" applyAlignment="0" applyProtection="0"/>
    <xf numFmtId="0" fontId="31" fillId="27" borderId="0" applyNumberFormat="0" applyBorder="0" applyAlignment="0" applyProtection="0"/>
    <xf numFmtId="0" fontId="31" fillId="30" borderId="0" applyNumberFormat="0" applyBorder="0" applyAlignment="0" applyProtection="0"/>
    <xf numFmtId="0" fontId="31" fillId="24" borderId="0" applyNumberFormat="0" applyBorder="0" applyAlignment="0" applyProtection="0"/>
    <xf numFmtId="0" fontId="4" fillId="5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4" fillId="8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4" fillId="11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4" fillId="14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4" fillId="17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4" fillId="20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4" fillId="6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4" fillId="9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4" fillId="12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4" fillId="15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4" fillId="18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4" fillId="21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15" fillId="7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15" fillId="10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15" fillId="13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15" fillId="16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15" fillId="19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15" fillId="22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5" fillId="0" borderId="13" applyNumberFormat="0" applyFill="0" applyAlignment="0" applyProtection="0"/>
    <xf numFmtId="0" fontId="36" fillId="0" borderId="14" applyNumberFormat="0" applyFill="0" applyAlignment="0" applyProtection="0"/>
    <xf numFmtId="0" fontId="37" fillId="0" borderId="15" applyNumberFormat="0" applyFill="0" applyAlignment="0" applyProtection="0"/>
    <xf numFmtId="0" fontId="38" fillId="0" borderId="16" applyNumberFormat="0" applyFill="0" applyAlignment="0" applyProtection="0"/>
    <xf numFmtId="0" fontId="38" fillId="0" borderId="0" applyNumberFormat="0" applyFill="0" applyBorder="0" applyAlignment="0" applyProtection="0"/>
    <xf numFmtId="0" fontId="39" fillId="36" borderId="17" applyNumberFormat="0" applyAlignment="0" applyProtection="0"/>
    <xf numFmtId="0" fontId="39" fillId="36" borderId="17" applyNumberFormat="0" applyAlignment="0" applyProtection="0"/>
    <xf numFmtId="0" fontId="40" fillId="37" borderId="18" applyNumberFormat="0" applyAlignment="0" applyProtection="0"/>
    <xf numFmtId="0" fontId="40" fillId="37" borderId="18" applyNumberFormat="0" applyAlignment="0" applyProtection="0"/>
    <xf numFmtId="165" fontId="28" fillId="0" borderId="0" applyFont="0" applyFill="0" applyBorder="0" applyAlignment="0" applyProtection="0"/>
    <xf numFmtId="0" fontId="28" fillId="0" borderId="0"/>
    <xf numFmtId="0" fontId="41" fillId="36" borderId="19" applyNumberFormat="0" applyAlignment="0" applyProtection="0"/>
    <xf numFmtId="0" fontId="1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42" fillId="28" borderId="17" applyNumberFormat="0" applyAlignment="0" applyProtection="0"/>
    <xf numFmtId="0" fontId="43" fillId="38" borderId="0" applyNumberFormat="0" applyBorder="0" applyAlignment="0" applyProtection="0"/>
    <xf numFmtId="0" fontId="43" fillId="38" borderId="0" applyNumberFormat="0" applyBorder="0" applyAlignment="0" applyProtection="0"/>
    <xf numFmtId="0" fontId="6" fillId="0" borderId="1" applyNumberFormat="0" applyFill="0" applyAlignment="0" applyProtection="0"/>
    <xf numFmtId="0" fontId="36" fillId="0" borderId="14" applyNumberFormat="0" applyFill="0" applyAlignment="0" applyProtection="0"/>
    <xf numFmtId="0" fontId="7" fillId="0" borderId="2" applyNumberFormat="0" applyFill="0" applyAlignment="0" applyProtection="0"/>
    <xf numFmtId="0" fontId="37" fillId="0" borderId="15" applyNumberFormat="0" applyFill="0" applyAlignment="0" applyProtection="0"/>
    <xf numFmtId="0" fontId="8" fillId="0" borderId="3" applyNumberFormat="0" applyFill="0" applyAlignment="0" applyProtection="0"/>
    <xf numFmtId="0" fontId="38" fillId="0" borderId="16" applyNumberFormat="0" applyFill="0" applyAlignment="0" applyProtection="0"/>
    <xf numFmtId="0" fontId="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9" fillId="2" borderId="4" applyNumberFormat="0" applyAlignment="0" applyProtection="0"/>
    <xf numFmtId="0" fontId="42" fillId="28" borderId="17" applyNumberFormat="0" applyAlignment="0" applyProtection="0"/>
    <xf numFmtId="0" fontId="42" fillId="28" borderId="17" applyNumberFormat="0" applyAlignment="0" applyProtection="0"/>
    <xf numFmtId="0" fontId="11" fillId="0" borderId="6" applyNumberFormat="0" applyFill="0" applyAlignment="0" applyProtection="0"/>
    <xf numFmtId="0" fontId="35" fillId="0" borderId="13" applyNumberFormat="0" applyFill="0" applyAlignment="0" applyProtection="0"/>
    <xf numFmtId="0" fontId="35" fillId="0" borderId="13" applyNumberFormat="0" applyFill="0" applyAlignment="0" applyProtection="0"/>
    <xf numFmtId="0" fontId="44" fillId="28" borderId="0" applyNumberFormat="0" applyBorder="0" applyAlignment="0" applyProtection="0"/>
    <xf numFmtId="0" fontId="44" fillId="28" borderId="0" applyNumberFormat="0" applyBorder="0" applyAlignment="0" applyProtection="0"/>
    <xf numFmtId="0" fontId="28" fillId="0" borderId="0"/>
    <xf numFmtId="0" fontId="30" fillId="0" borderId="0"/>
    <xf numFmtId="0" fontId="30" fillId="0" borderId="0"/>
    <xf numFmtId="0" fontId="28" fillId="0" borderId="0"/>
    <xf numFmtId="0" fontId="4" fillId="0" borderId="0"/>
    <xf numFmtId="0" fontId="30" fillId="0" borderId="0"/>
    <xf numFmtId="0" fontId="30" fillId="0" borderId="0"/>
    <xf numFmtId="0" fontId="28" fillId="25" borderId="20" applyNumberFormat="0" applyFont="0" applyAlignment="0" applyProtection="0"/>
    <xf numFmtId="0" fontId="4" fillId="4" borderId="7" applyNumberFormat="0" applyFont="0" applyAlignment="0" applyProtection="0"/>
    <xf numFmtId="0" fontId="4" fillId="4" borderId="7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4" borderId="7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4" borderId="7" applyNumberFormat="0" applyFont="0" applyAlignment="0" applyProtection="0"/>
    <xf numFmtId="0" fontId="30" fillId="25" borderId="20" applyNumberFormat="0" applyFont="0" applyAlignment="0" applyProtection="0"/>
    <xf numFmtId="0" fontId="30" fillId="4" borderId="7" applyNumberFormat="0" applyFont="0" applyAlignment="0" applyProtection="0"/>
    <xf numFmtId="0" fontId="30" fillId="25" borderId="20" applyNumberFormat="0" applyFont="0" applyAlignment="0" applyProtection="0"/>
    <xf numFmtId="0" fontId="30" fillId="4" borderId="7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4" borderId="7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28" fillId="25" borderId="20" applyNumberFormat="0" applyFont="0" applyAlignment="0" applyProtection="0"/>
    <xf numFmtId="0" fontId="10" fillId="3" borderId="5" applyNumberFormat="0" applyAlignment="0" applyProtection="0"/>
    <xf numFmtId="0" fontId="41" fillId="36" borderId="19" applyNumberFormat="0" applyAlignment="0" applyProtection="0"/>
    <xf numFmtId="0" fontId="41" fillId="36" borderId="19" applyNumberFormat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45" fillId="0" borderId="21" applyNumberFormat="0" applyFill="0" applyAlignment="0" applyProtection="0"/>
    <xf numFmtId="0" fontId="14" fillId="0" borderId="8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6" fillId="0" borderId="0" applyNumberFormat="0" applyFill="0" applyBorder="0" applyAlignment="0" applyProtection="0"/>
    <xf numFmtId="165" fontId="28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9" fontId="28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2" fillId="5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2" fillId="8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2" fillId="11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2" fillId="14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2" fillId="17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2" fillId="20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2" fillId="6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2" fillId="9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2" fillId="12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2" fillId="15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2" fillId="1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2" fillId="21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9" fillId="36" borderId="17" applyNumberFormat="0" applyAlignment="0" applyProtection="0"/>
    <xf numFmtId="0" fontId="39" fillId="36" borderId="17" applyNumberFormat="0" applyAlignment="0" applyProtection="0"/>
    <xf numFmtId="0" fontId="39" fillId="36" borderId="17" applyNumberFormat="0" applyAlignment="0" applyProtection="0"/>
    <xf numFmtId="0" fontId="40" fillId="37" borderId="18" applyNumberFormat="0" applyAlignment="0" applyProtection="0"/>
    <xf numFmtId="0" fontId="40" fillId="37" borderId="18" applyNumberFormat="0" applyAlignment="0" applyProtection="0"/>
    <xf numFmtId="0" fontId="40" fillId="37" borderId="18" applyNumberFormat="0" applyAlignment="0" applyProtection="0"/>
    <xf numFmtId="165" fontId="16" fillId="0" borderId="0" applyFon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43" fillId="38" borderId="0" applyNumberFormat="0" applyBorder="0" applyAlignment="0" applyProtection="0"/>
    <xf numFmtId="0" fontId="43" fillId="38" borderId="0" applyNumberFormat="0" applyBorder="0" applyAlignment="0" applyProtection="0"/>
    <xf numFmtId="0" fontId="43" fillId="38" borderId="0" applyNumberFormat="0" applyBorder="0" applyAlignment="0" applyProtection="0"/>
    <xf numFmtId="0" fontId="39" fillId="36" borderId="17" applyNumberFormat="0" applyAlignment="0" applyProtection="0"/>
    <xf numFmtId="0" fontId="42" fillId="28" borderId="17" applyNumberFormat="0" applyAlignment="0" applyProtection="0"/>
    <xf numFmtId="0" fontId="42" fillId="28" borderId="17" applyNumberFormat="0" applyAlignment="0" applyProtection="0"/>
    <xf numFmtId="0" fontId="42" fillId="28" borderId="17" applyNumberFormat="0" applyAlignment="0" applyProtection="0"/>
    <xf numFmtId="0" fontId="40" fillId="37" borderId="18" applyNumberFormat="0" applyAlignment="0" applyProtection="0"/>
    <xf numFmtId="0" fontId="43" fillId="38" borderId="0" applyNumberFormat="0" applyBorder="0" applyAlignment="0" applyProtection="0"/>
    <xf numFmtId="0" fontId="34" fillId="35" borderId="0" applyNumberFormat="0" applyBorder="0" applyAlignment="0" applyProtection="0"/>
    <xf numFmtId="0" fontId="35" fillId="0" borderId="13" applyNumberFormat="0" applyFill="0" applyAlignment="0" applyProtection="0"/>
    <xf numFmtId="0" fontId="35" fillId="0" borderId="13" applyNumberFormat="0" applyFill="0" applyAlignment="0" applyProtection="0"/>
    <xf numFmtId="0" fontId="35" fillId="0" borderId="13" applyNumberFormat="0" applyFill="0" applyAlignment="0" applyProtection="0"/>
    <xf numFmtId="0" fontId="44" fillId="28" borderId="0" applyNumberFormat="0" applyBorder="0" applyAlignment="0" applyProtection="0"/>
    <xf numFmtId="0" fontId="44" fillId="28" borderId="0" applyNumberFormat="0" applyBorder="0" applyAlignment="0" applyProtection="0"/>
    <xf numFmtId="0" fontId="44" fillId="28" borderId="0" applyNumberFormat="0" applyBorder="0" applyAlignment="0" applyProtection="0"/>
    <xf numFmtId="0" fontId="16" fillId="0" borderId="0"/>
    <xf numFmtId="0" fontId="30" fillId="0" borderId="0"/>
    <xf numFmtId="0" fontId="30" fillId="0" borderId="0"/>
    <xf numFmtId="0" fontId="16" fillId="0" borderId="0"/>
    <xf numFmtId="0" fontId="30" fillId="0" borderId="0"/>
    <xf numFmtId="0" fontId="30" fillId="0" borderId="0"/>
    <xf numFmtId="0" fontId="30" fillId="0" borderId="0"/>
    <xf numFmtId="0" fontId="2" fillId="0" borderId="0"/>
    <xf numFmtId="0" fontId="16" fillId="0" borderId="0"/>
    <xf numFmtId="0" fontId="16" fillId="0" borderId="0"/>
    <xf numFmtId="0" fontId="16" fillId="0" borderId="0"/>
    <xf numFmtId="0" fontId="16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2" fillId="4" borderId="7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2" fillId="4" borderId="7" applyNumberFormat="0" applyFont="0" applyAlignment="0" applyProtection="0"/>
    <xf numFmtId="0" fontId="16" fillId="25" borderId="20" applyNumberFormat="0" applyFont="0" applyAlignment="0" applyProtection="0"/>
    <xf numFmtId="0" fontId="44" fillId="28" borderId="0" applyNumberFormat="0" applyBorder="0" applyAlignment="0" applyProtection="0"/>
    <xf numFmtId="0" fontId="41" fillId="36" borderId="19" applyNumberFormat="0" applyAlignment="0" applyProtection="0"/>
    <xf numFmtId="0" fontId="41" fillId="36" borderId="19" applyNumberFormat="0" applyAlignment="0" applyProtection="0"/>
    <xf numFmtId="0" fontId="41" fillId="36" borderId="19" applyNumberFormat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165" fontId="16" fillId="0" borderId="0" applyFont="0" applyFill="0" applyBorder="0" applyAlignment="0" applyProtection="0"/>
    <xf numFmtId="0" fontId="31" fillId="30" borderId="0" applyNumberFormat="0" applyBorder="0" applyAlignment="0" applyProtection="0"/>
    <xf numFmtId="0" fontId="31" fillId="31" borderId="0" applyNumberFormat="0" applyBorder="0" applyAlignment="0" applyProtection="0"/>
    <xf numFmtId="0" fontId="31" fillId="32" borderId="0" applyNumberFormat="0" applyBorder="0" applyAlignment="0" applyProtection="0"/>
    <xf numFmtId="0" fontId="31" fillId="33" borderId="0" applyNumberFormat="0" applyBorder="0" applyAlignment="0" applyProtection="0"/>
    <xf numFmtId="0" fontId="31" fillId="30" borderId="0" applyNumberFormat="0" applyBorder="0" applyAlignment="0" applyProtection="0"/>
    <xf numFmtId="0" fontId="31" fillId="34" borderId="0" applyNumberFormat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1" fillId="0" borderId="0"/>
    <xf numFmtId="0" fontId="47" fillId="0" borderId="0"/>
  </cellStyleXfs>
  <cellXfs count="31">
    <xf numFmtId="0" fontId="0" fillId="0" borderId="0" xfId="0"/>
    <xf numFmtId="0" fontId="17" fillId="0" borderId="0" xfId="1" applyFont="1"/>
    <xf numFmtId="0" fontId="17" fillId="0" borderId="9" xfId="1" applyFont="1" applyBorder="1" applyAlignment="1">
      <alignment wrapText="1"/>
    </xf>
    <xf numFmtId="0" fontId="20" fillId="0" borderId="9" xfId="1" applyFont="1" applyBorder="1" applyAlignment="1">
      <alignment wrapText="1"/>
    </xf>
    <xf numFmtId="0" fontId="21" fillId="0" borderId="9" xfId="1" applyFont="1" applyBorder="1" applyAlignment="1">
      <alignment horizontal="center"/>
    </xf>
    <xf numFmtId="1" fontId="21" fillId="0" borderId="9" xfId="1" applyNumberFormat="1" applyFont="1" applyBorder="1" applyAlignment="1">
      <alignment horizontal="center"/>
    </xf>
    <xf numFmtId="2" fontId="22" fillId="0" borderId="9" xfId="1" applyNumberFormat="1" applyFont="1" applyBorder="1" applyAlignment="1">
      <alignment horizontal="center" wrapText="1"/>
    </xf>
    <xf numFmtId="3" fontId="21" fillId="0" borderId="9" xfId="1" applyNumberFormat="1" applyFont="1" applyBorder="1" applyAlignment="1">
      <alignment horizontal="center"/>
    </xf>
    <xf numFmtId="0" fontId="21" fillId="0" borderId="9" xfId="1" applyFont="1" applyBorder="1"/>
    <xf numFmtId="166" fontId="21" fillId="0" borderId="9" xfId="1" applyNumberFormat="1" applyFont="1" applyBorder="1" applyAlignment="1">
      <alignment horizontal="center"/>
    </xf>
    <xf numFmtId="0" fontId="17" fillId="0" borderId="9" xfId="1" applyFont="1" applyBorder="1"/>
    <xf numFmtId="3" fontId="24" fillId="0" borderId="9" xfId="1" applyNumberFormat="1" applyFont="1" applyBorder="1" applyAlignment="1">
      <alignment horizontal="center"/>
    </xf>
    <xf numFmtId="166" fontId="24" fillId="0" borderId="9" xfId="1" applyNumberFormat="1" applyFont="1" applyBorder="1" applyAlignment="1">
      <alignment horizontal="center"/>
    </xf>
    <xf numFmtId="0" fontId="17" fillId="0" borderId="9" xfId="0" applyFont="1" applyBorder="1"/>
    <xf numFmtId="3" fontId="26" fillId="0" borderId="9" xfId="1" applyNumberFormat="1" applyFont="1" applyBorder="1" applyAlignment="1">
      <alignment horizontal="center"/>
    </xf>
    <xf numFmtId="166" fontId="26" fillId="0" borderId="9" xfId="1" applyNumberFormat="1" applyFont="1" applyBorder="1" applyAlignment="1">
      <alignment horizontal="center"/>
    </xf>
    <xf numFmtId="0" fontId="18" fillId="0" borderId="0" xfId="1" applyFont="1"/>
    <xf numFmtId="0" fontId="23" fillId="0" borderId="9" xfId="1" applyFont="1" applyBorder="1"/>
    <xf numFmtId="0" fontId="25" fillId="0" borderId="9" xfId="1" applyFont="1" applyBorder="1" applyAlignment="1">
      <alignment vertical="center" wrapText="1"/>
    </xf>
    <xf numFmtId="3" fontId="25" fillId="0" borderId="9" xfId="1" applyNumberFormat="1" applyFont="1" applyBorder="1" applyAlignment="1">
      <alignment horizontal="center" vertical="center"/>
    </xf>
    <xf numFmtId="166" fontId="25" fillId="0" borderId="9" xfId="1" applyNumberFormat="1" applyFont="1" applyBorder="1" applyAlignment="1">
      <alignment horizontal="center" vertical="center"/>
    </xf>
    <xf numFmtId="166" fontId="27" fillId="0" borderId="9" xfId="1" applyNumberFormat="1" applyFont="1" applyBorder="1" applyAlignment="1">
      <alignment horizontal="center" vertical="center"/>
    </xf>
    <xf numFmtId="0" fontId="29" fillId="0" borderId="9" xfId="1" applyFont="1" applyBorder="1" applyAlignment="1">
      <alignment vertical="center"/>
    </xf>
    <xf numFmtId="3" fontId="29" fillId="39" borderId="9" xfId="1" applyNumberFormat="1" applyFont="1" applyFill="1" applyBorder="1" applyAlignment="1">
      <alignment horizontal="center" vertical="center"/>
    </xf>
    <xf numFmtId="166" fontId="48" fillId="0" borderId="9" xfId="335" applyNumberFormat="1" applyFont="1" applyBorder="1" applyAlignment="1">
      <alignment horizontal="center" vertical="center"/>
    </xf>
    <xf numFmtId="166" fontId="29" fillId="0" borderId="9" xfId="1" applyNumberFormat="1" applyFont="1" applyBorder="1" applyAlignment="1">
      <alignment horizontal="center" vertical="center"/>
    </xf>
    <xf numFmtId="0" fontId="20" fillId="0" borderId="9" xfId="1" applyFont="1" applyBorder="1" applyAlignment="1">
      <alignment horizontal="center" vertical="center"/>
    </xf>
    <xf numFmtId="0" fontId="19" fillId="0" borderId="10" xfId="1" applyFont="1" applyBorder="1" applyAlignment="1">
      <alignment horizontal="center" vertical="center"/>
    </xf>
    <xf numFmtId="0" fontId="19" fillId="0" borderId="11" xfId="1" applyFont="1" applyBorder="1" applyAlignment="1">
      <alignment horizontal="center" vertical="center"/>
    </xf>
    <xf numFmtId="0" fontId="19" fillId="0" borderId="12" xfId="1" applyFont="1" applyBorder="1" applyAlignment="1">
      <alignment horizontal="center" vertical="center"/>
    </xf>
    <xf numFmtId="0" fontId="18" fillId="0" borderId="0" xfId="1" applyFont="1" applyAlignment="1">
      <alignment horizontal="center"/>
    </xf>
  </cellXfs>
  <cellStyles count="337">
    <cellStyle name="%20 - Vurgu1 2" xfId="2" xr:uid="{00000000-0005-0000-0000-000000000000}"/>
    <cellStyle name="%20 - Vurgu2 2" xfId="3" xr:uid="{00000000-0005-0000-0000-000001000000}"/>
    <cellStyle name="%20 - Vurgu3 2" xfId="4" xr:uid="{00000000-0005-0000-0000-000002000000}"/>
    <cellStyle name="%20 - Vurgu4 2" xfId="5" xr:uid="{00000000-0005-0000-0000-000003000000}"/>
    <cellStyle name="%20 - Vurgu5 2" xfId="6" xr:uid="{00000000-0005-0000-0000-000004000000}"/>
    <cellStyle name="%20 - Vurgu6 2" xfId="7" xr:uid="{00000000-0005-0000-0000-000005000000}"/>
    <cellStyle name="%40 - Vurgu1 2" xfId="8" xr:uid="{00000000-0005-0000-0000-000006000000}"/>
    <cellStyle name="%40 - Vurgu2 2" xfId="9" xr:uid="{00000000-0005-0000-0000-000007000000}"/>
    <cellStyle name="%40 - Vurgu3 2" xfId="10" xr:uid="{00000000-0005-0000-0000-000008000000}"/>
    <cellStyle name="%40 - Vurgu4 2" xfId="11" xr:uid="{00000000-0005-0000-0000-000009000000}"/>
    <cellStyle name="%40 - Vurgu5 2" xfId="12" xr:uid="{00000000-0005-0000-0000-00000A000000}"/>
    <cellStyle name="%40 - Vurgu6 2" xfId="13" xr:uid="{00000000-0005-0000-0000-00000B000000}"/>
    <cellStyle name="%60 - Vurgu1 2" xfId="14" xr:uid="{00000000-0005-0000-0000-00000C000000}"/>
    <cellStyle name="%60 - Vurgu2 2" xfId="15" xr:uid="{00000000-0005-0000-0000-00000D000000}"/>
    <cellStyle name="%60 - Vurgu3 2" xfId="16" xr:uid="{00000000-0005-0000-0000-00000E000000}"/>
    <cellStyle name="%60 - Vurgu4 2" xfId="17" xr:uid="{00000000-0005-0000-0000-00000F000000}"/>
    <cellStyle name="%60 - Vurgu5 2" xfId="18" xr:uid="{00000000-0005-0000-0000-000010000000}"/>
    <cellStyle name="%60 - Vurgu6 2" xfId="19" xr:uid="{00000000-0005-0000-0000-000011000000}"/>
    <cellStyle name="20% - Accent1" xfId="20" xr:uid="{00000000-0005-0000-0000-000012000000}"/>
    <cellStyle name="20% - Accent1 2" xfId="21" xr:uid="{00000000-0005-0000-0000-000013000000}"/>
    <cellStyle name="20% - Accent1 2 2" xfId="22" xr:uid="{00000000-0005-0000-0000-000014000000}"/>
    <cellStyle name="20% - Accent1 2 2 2" xfId="170" xr:uid="{00000000-0005-0000-0000-000015000000}"/>
    <cellStyle name="20% - Accent1 2 3" xfId="171" xr:uid="{00000000-0005-0000-0000-000016000000}"/>
    <cellStyle name="20% - Accent1 3" xfId="172" xr:uid="{00000000-0005-0000-0000-000017000000}"/>
    <cellStyle name="20% - Accent1 4" xfId="173" xr:uid="{00000000-0005-0000-0000-000018000000}"/>
    <cellStyle name="20% - Accent2" xfId="23" xr:uid="{00000000-0005-0000-0000-000019000000}"/>
    <cellStyle name="20% - Accent2 2" xfId="24" xr:uid="{00000000-0005-0000-0000-00001A000000}"/>
    <cellStyle name="20% - Accent2 2 2" xfId="25" xr:uid="{00000000-0005-0000-0000-00001B000000}"/>
    <cellStyle name="20% - Accent2 2 2 2" xfId="174" xr:uid="{00000000-0005-0000-0000-00001C000000}"/>
    <cellStyle name="20% - Accent2 2 3" xfId="175" xr:uid="{00000000-0005-0000-0000-00001D000000}"/>
    <cellStyle name="20% - Accent2 3" xfId="176" xr:uid="{00000000-0005-0000-0000-00001E000000}"/>
    <cellStyle name="20% - Accent2 4" xfId="177" xr:uid="{00000000-0005-0000-0000-00001F000000}"/>
    <cellStyle name="20% - Accent3" xfId="26" xr:uid="{00000000-0005-0000-0000-000020000000}"/>
    <cellStyle name="20% - Accent3 2" xfId="27" xr:uid="{00000000-0005-0000-0000-000021000000}"/>
    <cellStyle name="20% - Accent3 2 2" xfId="28" xr:uid="{00000000-0005-0000-0000-000022000000}"/>
    <cellStyle name="20% - Accent3 2 2 2" xfId="178" xr:uid="{00000000-0005-0000-0000-000023000000}"/>
    <cellStyle name="20% - Accent3 2 3" xfId="179" xr:uid="{00000000-0005-0000-0000-000024000000}"/>
    <cellStyle name="20% - Accent3 3" xfId="180" xr:uid="{00000000-0005-0000-0000-000025000000}"/>
    <cellStyle name="20% - Accent3 4" xfId="181" xr:uid="{00000000-0005-0000-0000-000026000000}"/>
    <cellStyle name="20% - Accent4" xfId="29" xr:uid="{00000000-0005-0000-0000-000027000000}"/>
    <cellStyle name="20% - Accent4 2" xfId="30" xr:uid="{00000000-0005-0000-0000-000028000000}"/>
    <cellStyle name="20% - Accent4 2 2" xfId="31" xr:uid="{00000000-0005-0000-0000-000029000000}"/>
    <cellStyle name="20% - Accent4 2 2 2" xfId="182" xr:uid="{00000000-0005-0000-0000-00002A000000}"/>
    <cellStyle name="20% - Accent4 2 3" xfId="183" xr:uid="{00000000-0005-0000-0000-00002B000000}"/>
    <cellStyle name="20% - Accent4 3" xfId="184" xr:uid="{00000000-0005-0000-0000-00002C000000}"/>
    <cellStyle name="20% - Accent4 4" xfId="185" xr:uid="{00000000-0005-0000-0000-00002D000000}"/>
    <cellStyle name="20% - Accent5" xfId="32" xr:uid="{00000000-0005-0000-0000-00002E000000}"/>
    <cellStyle name="20% - Accent5 2" xfId="33" xr:uid="{00000000-0005-0000-0000-00002F000000}"/>
    <cellStyle name="20% - Accent5 2 2" xfId="34" xr:uid="{00000000-0005-0000-0000-000030000000}"/>
    <cellStyle name="20% - Accent5 2 2 2" xfId="186" xr:uid="{00000000-0005-0000-0000-000031000000}"/>
    <cellStyle name="20% - Accent5 2 3" xfId="187" xr:uid="{00000000-0005-0000-0000-000032000000}"/>
    <cellStyle name="20% - Accent5 3" xfId="188" xr:uid="{00000000-0005-0000-0000-000033000000}"/>
    <cellStyle name="20% - Accent5 4" xfId="189" xr:uid="{00000000-0005-0000-0000-000034000000}"/>
    <cellStyle name="20% - Accent6" xfId="35" xr:uid="{00000000-0005-0000-0000-000035000000}"/>
    <cellStyle name="20% - Accent6 2" xfId="36" xr:uid="{00000000-0005-0000-0000-000036000000}"/>
    <cellStyle name="20% - Accent6 2 2" xfId="37" xr:uid="{00000000-0005-0000-0000-000037000000}"/>
    <cellStyle name="20% - Accent6 2 2 2" xfId="190" xr:uid="{00000000-0005-0000-0000-000038000000}"/>
    <cellStyle name="20% - Accent6 2 3" xfId="191" xr:uid="{00000000-0005-0000-0000-000039000000}"/>
    <cellStyle name="20% - Accent6 3" xfId="192" xr:uid="{00000000-0005-0000-0000-00003A000000}"/>
    <cellStyle name="20% - Accent6 4" xfId="193" xr:uid="{00000000-0005-0000-0000-00003B000000}"/>
    <cellStyle name="40% - Accent1" xfId="38" xr:uid="{00000000-0005-0000-0000-00003C000000}"/>
    <cellStyle name="40% - Accent1 2" xfId="39" xr:uid="{00000000-0005-0000-0000-00003D000000}"/>
    <cellStyle name="40% - Accent1 2 2" xfId="40" xr:uid="{00000000-0005-0000-0000-00003E000000}"/>
    <cellStyle name="40% - Accent1 2 2 2" xfId="194" xr:uid="{00000000-0005-0000-0000-00003F000000}"/>
    <cellStyle name="40% - Accent1 2 3" xfId="195" xr:uid="{00000000-0005-0000-0000-000040000000}"/>
    <cellStyle name="40% - Accent1 3" xfId="196" xr:uid="{00000000-0005-0000-0000-000041000000}"/>
    <cellStyle name="40% - Accent1 4" xfId="197" xr:uid="{00000000-0005-0000-0000-000042000000}"/>
    <cellStyle name="40% - Accent2" xfId="41" xr:uid="{00000000-0005-0000-0000-000043000000}"/>
    <cellStyle name="40% - Accent2 2" xfId="42" xr:uid="{00000000-0005-0000-0000-000044000000}"/>
    <cellStyle name="40% - Accent2 2 2" xfId="43" xr:uid="{00000000-0005-0000-0000-000045000000}"/>
    <cellStyle name="40% - Accent2 2 2 2" xfId="198" xr:uid="{00000000-0005-0000-0000-000046000000}"/>
    <cellStyle name="40% - Accent2 2 3" xfId="199" xr:uid="{00000000-0005-0000-0000-000047000000}"/>
    <cellStyle name="40% - Accent2 3" xfId="200" xr:uid="{00000000-0005-0000-0000-000048000000}"/>
    <cellStyle name="40% - Accent2 4" xfId="201" xr:uid="{00000000-0005-0000-0000-000049000000}"/>
    <cellStyle name="40% - Accent3" xfId="44" xr:uid="{00000000-0005-0000-0000-00004A000000}"/>
    <cellStyle name="40% - Accent3 2" xfId="45" xr:uid="{00000000-0005-0000-0000-00004B000000}"/>
    <cellStyle name="40% - Accent3 2 2" xfId="46" xr:uid="{00000000-0005-0000-0000-00004C000000}"/>
    <cellStyle name="40% - Accent3 2 2 2" xfId="202" xr:uid="{00000000-0005-0000-0000-00004D000000}"/>
    <cellStyle name="40% - Accent3 2 3" xfId="203" xr:uid="{00000000-0005-0000-0000-00004E000000}"/>
    <cellStyle name="40% - Accent3 3" xfId="204" xr:uid="{00000000-0005-0000-0000-00004F000000}"/>
    <cellStyle name="40% - Accent3 4" xfId="205" xr:uid="{00000000-0005-0000-0000-000050000000}"/>
    <cellStyle name="40% - Accent4" xfId="47" xr:uid="{00000000-0005-0000-0000-000051000000}"/>
    <cellStyle name="40% - Accent4 2" xfId="48" xr:uid="{00000000-0005-0000-0000-000052000000}"/>
    <cellStyle name="40% - Accent4 2 2" xfId="49" xr:uid="{00000000-0005-0000-0000-000053000000}"/>
    <cellStyle name="40% - Accent4 2 2 2" xfId="206" xr:uid="{00000000-0005-0000-0000-000054000000}"/>
    <cellStyle name="40% - Accent4 2 3" xfId="207" xr:uid="{00000000-0005-0000-0000-000055000000}"/>
    <cellStyle name="40% - Accent4 3" xfId="208" xr:uid="{00000000-0005-0000-0000-000056000000}"/>
    <cellStyle name="40% - Accent4 4" xfId="209" xr:uid="{00000000-0005-0000-0000-000057000000}"/>
    <cellStyle name="40% - Accent5" xfId="50" xr:uid="{00000000-0005-0000-0000-000058000000}"/>
    <cellStyle name="40% - Accent5 2" xfId="51" xr:uid="{00000000-0005-0000-0000-000059000000}"/>
    <cellStyle name="40% - Accent5 2 2" xfId="52" xr:uid="{00000000-0005-0000-0000-00005A000000}"/>
    <cellStyle name="40% - Accent5 2 2 2" xfId="210" xr:uid="{00000000-0005-0000-0000-00005B000000}"/>
    <cellStyle name="40% - Accent5 2 3" xfId="211" xr:uid="{00000000-0005-0000-0000-00005C000000}"/>
    <cellStyle name="40% - Accent5 3" xfId="212" xr:uid="{00000000-0005-0000-0000-00005D000000}"/>
    <cellStyle name="40% - Accent5 4" xfId="213" xr:uid="{00000000-0005-0000-0000-00005E000000}"/>
    <cellStyle name="40% - Accent6" xfId="53" xr:uid="{00000000-0005-0000-0000-00005F000000}"/>
    <cellStyle name="40% - Accent6 2" xfId="54" xr:uid="{00000000-0005-0000-0000-000060000000}"/>
    <cellStyle name="40% - Accent6 2 2" xfId="55" xr:uid="{00000000-0005-0000-0000-000061000000}"/>
    <cellStyle name="40% - Accent6 2 2 2" xfId="214" xr:uid="{00000000-0005-0000-0000-000062000000}"/>
    <cellStyle name="40% - Accent6 2 3" xfId="215" xr:uid="{00000000-0005-0000-0000-000063000000}"/>
    <cellStyle name="40% - Accent6 3" xfId="216" xr:uid="{00000000-0005-0000-0000-000064000000}"/>
    <cellStyle name="40% - Accent6 4" xfId="217" xr:uid="{00000000-0005-0000-0000-000065000000}"/>
    <cellStyle name="60% - Accent1" xfId="56" xr:uid="{00000000-0005-0000-0000-000066000000}"/>
    <cellStyle name="60% - Accent1 2" xfId="57" xr:uid="{00000000-0005-0000-0000-000067000000}"/>
    <cellStyle name="60% - Accent1 2 2" xfId="58" xr:uid="{00000000-0005-0000-0000-000068000000}"/>
    <cellStyle name="60% - Accent1 2 2 2" xfId="218" xr:uid="{00000000-0005-0000-0000-000069000000}"/>
    <cellStyle name="60% - Accent1 2 3" xfId="219" xr:uid="{00000000-0005-0000-0000-00006A000000}"/>
    <cellStyle name="60% - Accent1 3" xfId="220" xr:uid="{00000000-0005-0000-0000-00006B000000}"/>
    <cellStyle name="60% - Accent2" xfId="59" xr:uid="{00000000-0005-0000-0000-00006C000000}"/>
    <cellStyle name="60% - Accent2 2" xfId="60" xr:uid="{00000000-0005-0000-0000-00006D000000}"/>
    <cellStyle name="60% - Accent2 2 2" xfId="61" xr:uid="{00000000-0005-0000-0000-00006E000000}"/>
    <cellStyle name="60% - Accent2 2 2 2" xfId="221" xr:uid="{00000000-0005-0000-0000-00006F000000}"/>
    <cellStyle name="60% - Accent2 2 3" xfId="222" xr:uid="{00000000-0005-0000-0000-000070000000}"/>
    <cellStyle name="60% - Accent2 3" xfId="223" xr:uid="{00000000-0005-0000-0000-000071000000}"/>
    <cellStyle name="60% - Accent3" xfId="62" xr:uid="{00000000-0005-0000-0000-000072000000}"/>
    <cellStyle name="60% - Accent3 2" xfId="63" xr:uid="{00000000-0005-0000-0000-000073000000}"/>
    <cellStyle name="60% - Accent3 2 2" xfId="64" xr:uid="{00000000-0005-0000-0000-000074000000}"/>
    <cellStyle name="60% - Accent3 2 2 2" xfId="224" xr:uid="{00000000-0005-0000-0000-000075000000}"/>
    <cellStyle name="60% - Accent3 2 3" xfId="225" xr:uid="{00000000-0005-0000-0000-000076000000}"/>
    <cellStyle name="60% - Accent3 3" xfId="226" xr:uid="{00000000-0005-0000-0000-000077000000}"/>
    <cellStyle name="60% - Accent4" xfId="65" xr:uid="{00000000-0005-0000-0000-000078000000}"/>
    <cellStyle name="60% - Accent4 2" xfId="66" xr:uid="{00000000-0005-0000-0000-000079000000}"/>
    <cellStyle name="60% - Accent4 2 2" xfId="67" xr:uid="{00000000-0005-0000-0000-00007A000000}"/>
    <cellStyle name="60% - Accent4 2 2 2" xfId="227" xr:uid="{00000000-0005-0000-0000-00007B000000}"/>
    <cellStyle name="60% - Accent4 2 3" xfId="228" xr:uid="{00000000-0005-0000-0000-00007C000000}"/>
    <cellStyle name="60% - Accent4 3" xfId="229" xr:uid="{00000000-0005-0000-0000-00007D000000}"/>
    <cellStyle name="60% - Accent5" xfId="68" xr:uid="{00000000-0005-0000-0000-00007E000000}"/>
    <cellStyle name="60% - Accent5 2" xfId="69" xr:uid="{00000000-0005-0000-0000-00007F000000}"/>
    <cellStyle name="60% - Accent5 2 2" xfId="70" xr:uid="{00000000-0005-0000-0000-000080000000}"/>
    <cellStyle name="60% - Accent5 2 2 2" xfId="230" xr:uid="{00000000-0005-0000-0000-000081000000}"/>
    <cellStyle name="60% - Accent5 2 3" xfId="231" xr:uid="{00000000-0005-0000-0000-000082000000}"/>
    <cellStyle name="60% - Accent5 3" xfId="232" xr:uid="{00000000-0005-0000-0000-000083000000}"/>
    <cellStyle name="60% - Accent6" xfId="71" xr:uid="{00000000-0005-0000-0000-000084000000}"/>
    <cellStyle name="60% - Accent6 2" xfId="72" xr:uid="{00000000-0005-0000-0000-000085000000}"/>
    <cellStyle name="60% - Accent6 2 2" xfId="73" xr:uid="{00000000-0005-0000-0000-000086000000}"/>
    <cellStyle name="60% - Accent6 2 2 2" xfId="233" xr:uid="{00000000-0005-0000-0000-000087000000}"/>
    <cellStyle name="60% - Accent6 2 3" xfId="234" xr:uid="{00000000-0005-0000-0000-000088000000}"/>
    <cellStyle name="60% - Accent6 3" xfId="235" xr:uid="{00000000-0005-0000-0000-000089000000}"/>
    <cellStyle name="Accent1 2" xfId="74" xr:uid="{00000000-0005-0000-0000-00008A000000}"/>
    <cellStyle name="Accent1 2 2" xfId="75" xr:uid="{00000000-0005-0000-0000-00008B000000}"/>
    <cellStyle name="Accent1 2 2 2" xfId="236" xr:uid="{00000000-0005-0000-0000-00008C000000}"/>
    <cellStyle name="Accent1 2 3" xfId="237" xr:uid="{00000000-0005-0000-0000-00008D000000}"/>
    <cellStyle name="Accent1 3" xfId="238" xr:uid="{00000000-0005-0000-0000-00008E000000}"/>
    <cellStyle name="Accent2 2" xfId="76" xr:uid="{00000000-0005-0000-0000-00008F000000}"/>
    <cellStyle name="Accent2 2 2" xfId="77" xr:uid="{00000000-0005-0000-0000-000090000000}"/>
    <cellStyle name="Accent2 2 2 2" xfId="239" xr:uid="{00000000-0005-0000-0000-000091000000}"/>
    <cellStyle name="Accent2 2 3" xfId="240" xr:uid="{00000000-0005-0000-0000-000092000000}"/>
    <cellStyle name="Accent2 3" xfId="241" xr:uid="{00000000-0005-0000-0000-000093000000}"/>
    <cellStyle name="Accent3 2" xfId="78" xr:uid="{00000000-0005-0000-0000-000094000000}"/>
    <cellStyle name="Accent3 2 2" xfId="79" xr:uid="{00000000-0005-0000-0000-000095000000}"/>
    <cellStyle name="Accent3 2 2 2" xfId="242" xr:uid="{00000000-0005-0000-0000-000096000000}"/>
    <cellStyle name="Accent3 2 3" xfId="243" xr:uid="{00000000-0005-0000-0000-000097000000}"/>
    <cellStyle name="Accent3 3" xfId="244" xr:uid="{00000000-0005-0000-0000-000098000000}"/>
    <cellStyle name="Accent4 2" xfId="80" xr:uid="{00000000-0005-0000-0000-000099000000}"/>
    <cellStyle name="Accent4 2 2" xfId="81" xr:uid="{00000000-0005-0000-0000-00009A000000}"/>
    <cellStyle name="Accent4 2 2 2" xfId="245" xr:uid="{00000000-0005-0000-0000-00009B000000}"/>
    <cellStyle name="Accent4 2 3" xfId="246" xr:uid="{00000000-0005-0000-0000-00009C000000}"/>
    <cellStyle name="Accent4 3" xfId="247" xr:uid="{00000000-0005-0000-0000-00009D000000}"/>
    <cellStyle name="Accent5 2" xfId="82" xr:uid="{00000000-0005-0000-0000-00009E000000}"/>
    <cellStyle name="Accent5 2 2" xfId="83" xr:uid="{00000000-0005-0000-0000-00009F000000}"/>
    <cellStyle name="Accent5 2 2 2" xfId="248" xr:uid="{00000000-0005-0000-0000-0000A0000000}"/>
    <cellStyle name="Accent5 2 3" xfId="249" xr:uid="{00000000-0005-0000-0000-0000A1000000}"/>
    <cellStyle name="Accent5 3" xfId="250" xr:uid="{00000000-0005-0000-0000-0000A2000000}"/>
    <cellStyle name="Accent6 2" xfId="84" xr:uid="{00000000-0005-0000-0000-0000A3000000}"/>
    <cellStyle name="Accent6 2 2" xfId="85" xr:uid="{00000000-0005-0000-0000-0000A4000000}"/>
    <cellStyle name="Accent6 2 2 2" xfId="251" xr:uid="{00000000-0005-0000-0000-0000A5000000}"/>
    <cellStyle name="Accent6 2 3" xfId="252" xr:uid="{00000000-0005-0000-0000-0000A6000000}"/>
    <cellStyle name="Accent6 3" xfId="253" xr:uid="{00000000-0005-0000-0000-0000A7000000}"/>
    <cellStyle name="Açıklama Metni 2" xfId="86" xr:uid="{00000000-0005-0000-0000-0000A8000000}"/>
    <cellStyle name="Ana Başlık 2" xfId="87" xr:uid="{00000000-0005-0000-0000-0000A9000000}"/>
    <cellStyle name="Bad 2" xfId="88" xr:uid="{00000000-0005-0000-0000-0000AA000000}"/>
    <cellStyle name="Bad 2 2" xfId="89" xr:uid="{00000000-0005-0000-0000-0000AB000000}"/>
    <cellStyle name="Bad 2 2 2" xfId="254" xr:uid="{00000000-0005-0000-0000-0000AC000000}"/>
    <cellStyle name="Bad 2 3" xfId="255" xr:uid="{00000000-0005-0000-0000-0000AD000000}"/>
    <cellStyle name="Bad 3" xfId="256" xr:uid="{00000000-0005-0000-0000-0000AE000000}"/>
    <cellStyle name="Bağlı Hücre 2" xfId="90" xr:uid="{00000000-0005-0000-0000-0000AF000000}"/>
    <cellStyle name="Başlık 1 2" xfId="91" xr:uid="{00000000-0005-0000-0000-0000B0000000}"/>
    <cellStyle name="Başlık 2 2" xfId="92" xr:uid="{00000000-0005-0000-0000-0000B1000000}"/>
    <cellStyle name="Başlık 3 2" xfId="93" xr:uid="{00000000-0005-0000-0000-0000B2000000}"/>
    <cellStyle name="Başlık 4 2" xfId="94" xr:uid="{00000000-0005-0000-0000-0000B3000000}"/>
    <cellStyle name="Calculation 2" xfId="95" xr:uid="{00000000-0005-0000-0000-0000B4000000}"/>
    <cellStyle name="Calculation 2 2" xfId="96" xr:uid="{00000000-0005-0000-0000-0000B5000000}"/>
    <cellStyle name="Calculation 2 2 2" xfId="257" xr:uid="{00000000-0005-0000-0000-0000B6000000}"/>
    <cellStyle name="Calculation 2 3" xfId="258" xr:uid="{00000000-0005-0000-0000-0000B7000000}"/>
    <cellStyle name="Calculation 3" xfId="259" xr:uid="{00000000-0005-0000-0000-0000B8000000}"/>
    <cellStyle name="Check Cell 2" xfId="97" xr:uid="{00000000-0005-0000-0000-0000B9000000}"/>
    <cellStyle name="Check Cell 2 2" xfId="98" xr:uid="{00000000-0005-0000-0000-0000BA000000}"/>
    <cellStyle name="Check Cell 2 2 2" xfId="260" xr:uid="{00000000-0005-0000-0000-0000BB000000}"/>
    <cellStyle name="Check Cell 2 3" xfId="261" xr:uid="{00000000-0005-0000-0000-0000BC000000}"/>
    <cellStyle name="Check Cell 3" xfId="262" xr:uid="{00000000-0005-0000-0000-0000BD000000}"/>
    <cellStyle name="Comma 2" xfId="99" xr:uid="{00000000-0005-0000-0000-0000BE000000}"/>
    <cellStyle name="Comma 2 2" xfId="100" xr:uid="{00000000-0005-0000-0000-0000BF000000}"/>
    <cellStyle name="Comma 2 3" xfId="263" xr:uid="{00000000-0005-0000-0000-0000C0000000}"/>
    <cellStyle name="Çıkış 2" xfId="101" xr:uid="{00000000-0005-0000-0000-0000C1000000}"/>
    <cellStyle name="Explanatory Text" xfId="102" xr:uid="{00000000-0005-0000-0000-0000C2000000}"/>
    <cellStyle name="Explanatory Text 2" xfId="103" xr:uid="{00000000-0005-0000-0000-0000C3000000}"/>
    <cellStyle name="Explanatory Text 2 2" xfId="104" xr:uid="{00000000-0005-0000-0000-0000C4000000}"/>
    <cellStyle name="Explanatory Text 2 2 2" xfId="264" xr:uid="{00000000-0005-0000-0000-0000C5000000}"/>
    <cellStyle name="Explanatory Text 2 3" xfId="265" xr:uid="{00000000-0005-0000-0000-0000C6000000}"/>
    <cellStyle name="Explanatory Text 3" xfId="266" xr:uid="{00000000-0005-0000-0000-0000C7000000}"/>
    <cellStyle name="Giriş 2" xfId="105" xr:uid="{00000000-0005-0000-0000-0000C8000000}"/>
    <cellStyle name="Good 2" xfId="106" xr:uid="{00000000-0005-0000-0000-0000C9000000}"/>
    <cellStyle name="Good 2 2" xfId="107" xr:uid="{00000000-0005-0000-0000-0000CA000000}"/>
    <cellStyle name="Good 2 2 2" xfId="267" xr:uid="{00000000-0005-0000-0000-0000CB000000}"/>
    <cellStyle name="Good 2 3" xfId="268" xr:uid="{00000000-0005-0000-0000-0000CC000000}"/>
    <cellStyle name="Good 3" xfId="269" xr:uid="{00000000-0005-0000-0000-0000CD000000}"/>
    <cellStyle name="Heading 1" xfId="108" xr:uid="{00000000-0005-0000-0000-0000CE000000}"/>
    <cellStyle name="Heading 1 2" xfId="109" xr:uid="{00000000-0005-0000-0000-0000CF000000}"/>
    <cellStyle name="Heading 2" xfId="110" xr:uid="{00000000-0005-0000-0000-0000D0000000}"/>
    <cellStyle name="Heading 2 2" xfId="111" xr:uid="{00000000-0005-0000-0000-0000D1000000}"/>
    <cellStyle name="Heading 3" xfId="112" xr:uid="{00000000-0005-0000-0000-0000D2000000}"/>
    <cellStyle name="Heading 3 2" xfId="113" xr:uid="{00000000-0005-0000-0000-0000D3000000}"/>
    <cellStyle name="Heading 4" xfId="114" xr:uid="{00000000-0005-0000-0000-0000D4000000}"/>
    <cellStyle name="Heading 4 2" xfId="115" xr:uid="{00000000-0005-0000-0000-0000D5000000}"/>
    <cellStyle name="Hesaplama 2" xfId="270" xr:uid="{00000000-0005-0000-0000-0000D6000000}"/>
    <cellStyle name="Input" xfId="116" xr:uid="{00000000-0005-0000-0000-0000D7000000}"/>
    <cellStyle name="Input 2" xfId="117" xr:uid="{00000000-0005-0000-0000-0000D8000000}"/>
    <cellStyle name="Input 2 2" xfId="118" xr:uid="{00000000-0005-0000-0000-0000D9000000}"/>
    <cellStyle name="Input 2 2 2" xfId="271" xr:uid="{00000000-0005-0000-0000-0000DA000000}"/>
    <cellStyle name="Input 2 3" xfId="272" xr:uid="{00000000-0005-0000-0000-0000DB000000}"/>
    <cellStyle name="Input 3" xfId="273" xr:uid="{00000000-0005-0000-0000-0000DC000000}"/>
    <cellStyle name="İşaretli Hücre 2" xfId="274" xr:uid="{00000000-0005-0000-0000-0000DD000000}"/>
    <cellStyle name="İyi 2" xfId="275" xr:uid="{00000000-0005-0000-0000-0000DE000000}"/>
    <cellStyle name="Kötü 2" xfId="276" xr:uid="{00000000-0005-0000-0000-0000DF000000}"/>
    <cellStyle name="Linked Cell" xfId="119" xr:uid="{00000000-0005-0000-0000-0000E0000000}"/>
    <cellStyle name="Linked Cell 2" xfId="120" xr:uid="{00000000-0005-0000-0000-0000E1000000}"/>
    <cellStyle name="Linked Cell 2 2" xfId="121" xr:uid="{00000000-0005-0000-0000-0000E2000000}"/>
    <cellStyle name="Linked Cell 2 2 2" xfId="277" xr:uid="{00000000-0005-0000-0000-0000E3000000}"/>
    <cellStyle name="Linked Cell 2 3" xfId="278" xr:uid="{00000000-0005-0000-0000-0000E4000000}"/>
    <cellStyle name="Linked Cell 3" xfId="279" xr:uid="{00000000-0005-0000-0000-0000E5000000}"/>
    <cellStyle name="Neutral 2" xfId="122" xr:uid="{00000000-0005-0000-0000-0000E6000000}"/>
    <cellStyle name="Neutral 2 2" xfId="123" xr:uid="{00000000-0005-0000-0000-0000E7000000}"/>
    <cellStyle name="Neutral 2 2 2" xfId="280" xr:uid="{00000000-0005-0000-0000-0000E8000000}"/>
    <cellStyle name="Neutral 2 3" xfId="281" xr:uid="{00000000-0005-0000-0000-0000E9000000}"/>
    <cellStyle name="Neutral 3" xfId="282" xr:uid="{00000000-0005-0000-0000-0000EA000000}"/>
    <cellStyle name="Normal" xfId="0" builtinId="0"/>
    <cellStyle name="Normal 2" xfId="335" xr:uid="{00000000-0005-0000-0000-0000EC000000}"/>
    <cellStyle name="Normal 2 2" xfId="124" xr:uid="{00000000-0005-0000-0000-0000ED000000}"/>
    <cellStyle name="Normal 2 2 2" xfId="283" xr:uid="{00000000-0005-0000-0000-0000EE000000}"/>
    <cellStyle name="Normal 2 3" xfId="125" xr:uid="{00000000-0005-0000-0000-0000EF000000}"/>
    <cellStyle name="Normal 2 3 2" xfId="126" xr:uid="{00000000-0005-0000-0000-0000F0000000}"/>
    <cellStyle name="Normal 2 3 2 2" xfId="284" xr:uid="{00000000-0005-0000-0000-0000F1000000}"/>
    <cellStyle name="Normal 2 3 3" xfId="285" xr:uid="{00000000-0005-0000-0000-0000F2000000}"/>
    <cellStyle name="Normal 3" xfId="127" xr:uid="{00000000-0005-0000-0000-0000F3000000}"/>
    <cellStyle name="Normal 3 2" xfId="286" xr:uid="{00000000-0005-0000-0000-0000F4000000}"/>
    <cellStyle name="Normal 4" xfId="128" xr:uid="{00000000-0005-0000-0000-0000F5000000}"/>
    <cellStyle name="Normal 4 2" xfId="129" xr:uid="{00000000-0005-0000-0000-0000F6000000}"/>
    <cellStyle name="Normal 4 2 2" xfId="130" xr:uid="{00000000-0005-0000-0000-0000F7000000}"/>
    <cellStyle name="Normal 4 2 2 2" xfId="287" xr:uid="{00000000-0005-0000-0000-0000F8000000}"/>
    <cellStyle name="Normal 4 2 3" xfId="288" xr:uid="{00000000-0005-0000-0000-0000F9000000}"/>
    <cellStyle name="Normal 4 3" xfId="289" xr:uid="{00000000-0005-0000-0000-0000FA000000}"/>
    <cellStyle name="Normal 4 4" xfId="290" xr:uid="{00000000-0005-0000-0000-0000FB000000}"/>
    <cellStyle name="Normal 5" xfId="291" xr:uid="{00000000-0005-0000-0000-0000FC000000}"/>
    <cellStyle name="Normal 5 2" xfId="292" xr:uid="{00000000-0005-0000-0000-0000FD000000}"/>
    <cellStyle name="Normal 5 3" xfId="293" xr:uid="{00000000-0005-0000-0000-0000FE000000}"/>
    <cellStyle name="Normal 6" xfId="336" xr:uid="{00000000-0005-0000-0000-0000FF000000}"/>
    <cellStyle name="Normal_MAYIS_2009_İHRACAT_RAKAMLARI" xfId="1" xr:uid="{00000000-0005-0000-0000-000000010000}"/>
    <cellStyle name="Not 2" xfId="131" xr:uid="{00000000-0005-0000-0000-000001010000}"/>
    <cellStyle name="Not 3" xfId="294" xr:uid="{00000000-0005-0000-0000-000002010000}"/>
    <cellStyle name="Note 2" xfId="132" xr:uid="{00000000-0005-0000-0000-000003010000}"/>
    <cellStyle name="Note 2 2" xfId="133" xr:uid="{00000000-0005-0000-0000-000004010000}"/>
    <cellStyle name="Note 2 2 2" xfId="134" xr:uid="{00000000-0005-0000-0000-000005010000}"/>
    <cellStyle name="Note 2 2 2 2" xfId="135" xr:uid="{00000000-0005-0000-0000-000006010000}"/>
    <cellStyle name="Note 2 2 2 2 2" xfId="295" xr:uid="{00000000-0005-0000-0000-000007010000}"/>
    <cellStyle name="Note 2 2 2 3" xfId="296" xr:uid="{00000000-0005-0000-0000-000008010000}"/>
    <cellStyle name="Note 2 2 3" xfId="136" xr:uid="{00000000-0005-0000-0000-000009010000}"/>
    <cellStyle name="Note 2 2 3 2" xfId="137" xr:uid="{00000000-0005-0000-0000-00000A010000}"/>
    <cellStyle name="Note 2 2 3 2 2" xfId="138" xr:uid="{00000000-0005-0000-0000-00000B010000}"/>
    <cellStyle name="Note 2 2 3 2 2 2" xfId="297" xr:uid="{00000000-0005-0000-0000-00000C010000}"/>
    <cellStyle name="Note 2 2 3 2 3" xfId="298" xr:uid="{00000000-0005-0000-0000-00000D010000}"/>
    <cellStyle name="Note 2 2 3 3" xfId="139" xr:uid="{00000000-0005-0000-0000-00000E010000}"/>
    <cellStyle name="Note 2 2 3 3 2" xfId="140" xr:uid="{00000000-0005-0000-0000-00000F010000}"/>
    <cellStyle name="Note 2 2 3 3 2 2" xfId="299" xr:uid="{00000000-0005-0000-0000-000010010000}"/>
    <cellStyle name="Note 2 2 3 3 3" xfId="300" xr:uid="{00000000-0005-0000-0000-000011010000}"/>
    <cellStyle name="Note 2 2 3 4" xfId="301" xr:uid="{00000000-0005-0000-0000-000012010000}"/>
    <cellStyle name="Note 2 2 4" xfId="141" xr:uid="{00000000-0005-0000-0000-000013010000}"/>
    <cellStyle name="Note 2 2 4 2" xfId="142" xr:uid="{00000000-0005-0000-0000-000014010000}"/>
    <cellStyle name="Note 2 2 4 2 2" xfId="302" xr:uid="{00000000-0005-0000-0000-000015010000}"/>
    <cellStyle name="Note 2 2 4 3" xfId="303" xr:uid="{00000000-0005-0000-0000-000016010000}"/>
    <cellStyle name="Note 2 2 5" xfId="304" xr:uid="{00000000-0005-0000-0000-000017010000}"/>
    <cellStyle name="Note 2 2 6" xfId="305" xr:uid="{00000000-0005-0000-0000-000018010000}"/>
    <cellStyle name="Note 2 3" xfId="143" xr:uid="{00000000-0005-0000-0000-000019010000}"/>
    <cellStyle name="Note 2 3 2" xfId="144" xr:uid="{00000000-0005-0000-0000-00001A010000}"/>
    <cellStyle name="Note 2 3 2 2" xfId="145" xr:uid="{00000000-0005-0000-0000-00001B010000}"/>
    <cellStyle name="Note 2 3 2 2 2" xfId="306" xr:uid="{00000000-0005-0000-0000-00001C010000}"/>
    <cellStyle name="Note 2 3 2 3" xfId="307" xr:uid="{00000000-0005-0000-0000-00001D010000}"/>
    <cellStyle name="Note 2 3 3" xfId="146" xr:uid="{00000000-0005-0000-0000-00001E010000}"/>
    <cellStyle name="Note 2 3 3 2" xfId="147" xr:uid="{00000000-0005-0000-0000-00001F010000}"/>
    <cellStyle name="Note 2 3 3 2 2" xfId="308" xr:uid="{00000000-0005-0000-0000-000020010000}"/>
    <cellStyle name="Note 2 3 3 3" xfId="309" xr:uid="{00000000-0005-0000-0000-000021010000}"/>
    <cellStyle name="Note 2 3 4" xfId="310" xr:uid="{00000000-0005-0000-0000-000022010000}"/>
    <cellStyle name="Note 2 4" xfId="148" xr:uid="{00000000-0005-0000-0000-000023010000}"/>
    <cellStyle name="Note 2 4 2" xfId="149" xr:uid="{00000000-0005-0000-0000-000024010000}"/>
    <cellStyle name="Note 2 4 2 2" xfId="311" xr:uid="{00000000-0005-0000-0000-000025010000}"/>
    <cellStyle name="Note 2 4 3" xfId="312" xr:uid="{00000000-0005-0000-0000-000026010000}"/>
    <cellStyle name="Note 2 5" xfId="313" xr:uid="{00000000-0005-0000-0000-000027010000}"/>
    <cellStyle name="Note 3" xfId="150" xr:uid="{00000000-0005-0000-0000-000028010000}"/>
    <cellStyle name="Note 3 2" xfId="314" xr:uid="{00000000-0005-0000-0000-000029010000}"/>
    <cellStyle name="Nötr 2" xfId="315" xr:uid="{00000000-0005-0000-0000-00002A010000}"/>
    <cellStyle name="Output" xfId="151" xr:uid="{00000000-0005-0000-0000-00002B010000}"/>
    <cellStyle name="Output 2" xfId="152" xr:uid="{00000000-0005-0000-0000-00002C010000}"/>
    <cellStyle name="Output 2 2" xfId="153" xr:uid="{00000000-0005-0000-0000-00002D010000}"/>
    <cellStyle name="Output 2 2 2" xfId="316" xr:uid="{00000000-0005-0000-0000-00002E010000}"/>
    <cellStyle name="Output 2 3" xfId="317" xr:uid="{00000000-0005-0000-0000-00002F010000}"/>
    <cellStyle name="Output 3" xfId="318" xr:uid="{00000000-0005-0000-0000-000030010000}"/>
    <cellStyle name="Percent 2" xfId="154" xr:uid="{00000000-0005-0000-0000-000031010000}"/>
    <cellStyle name="Percent 2 2" xfId="155" xr:uid="{00000000-0005-0000-0000-000032010000}"/>
    <cellStyle name="Percent 2 2 2" xfId="319" xr:uid="{00000000-0005-0000-0000-000033010000}"/>
    <cellStyle name="Percent 2 3" xfId="320" xr:uid="{00000000-0005-0000-0000-000034010000}"/>
    <cellStyle name="Percent 3" xfId="156" xr:uid="{00000000-0005-0000-0000-000035010000}"/>
    <cellStyle name="Percent 3 2" xfId="321" xr:uid="{00000000-0005-0000-0000-000036010000}"/>
    <cellStyle name="Title" xfId="157" xr:uid="{00000000-0005-0000-0000-000037010000}"/>
    <cellStyle name="Title 2" xfId="158" xr:uid="{00000000-0005-0000-0000-000038010000}"/>
    <cellStyle name="Toplam 2" xfId="159" xr:uid="{00000000-0005-0000-0000-000039010000}"/>
    <cellStyle name="Total" xfId="160" xr:uid="{00000000-0005-0000-0000-00003A010000}"/>
    <cellStyle name="Total 2" xfId="161" xr:uid="{00000000-0005-0000-0000-00003B010000}"/>
    <cellStyle name="Total 2 2" xfId="162" xr:uid="{00000000-0005-0000-0000-00003C010000}"/>
    <cellStyle name="Total 2 2 2" xfId="322" xr:uid="{00000000-0005-0000-0000-00003D010000}"/>
    <cellStyle name="Total 2 3" xfId="323" xr:uid="{00000000-0005-0000-0000-00003E010000}"/>
    <cellStyle name="Total 3" xfId="324" xr:uid="{00000000-0005-0000-0000-00003F010000}"/>
    <cellStyle name="Uyarı Metni 2" xfId="163" xr:uid="{00000000-0005-0000-0000-000040010000}"/>
    <cellStyle name="Virgül 2" xfId="164" xr:uid="{00000000-0005-0000-0000-000042010000}"/>
    <cellStyle name="Virgül 3" xfId="325" xr:uid="{00000000-0005-0000-0000-000043010000}"/>
    <cellStyle name="Vurgu1 2" xfId="326" xr:uid="{00000000-0005-0000-0000-000044010000}"/>
    <cellStyle name="Vurgu2 2" xfId="327" xr:uid="{00000000-0005-0000-0000-000045010000}"/>
    <cellStyle name="Vurgu3 2" xfId="328" xr:uid="{00000000-0005-0000-0000-000046010000}"/>
    <cellStyle name="Vurgu4 2" xfId="329" xr:uid="{00000000-0005-0000-0000-000047010000}"/>
    <cellStyle name="Vurgu5 2" xfId="330" xr:uid="{00000000-0005-0000-0000-000048010000}"/>
    <cellStyle name="Vurgu6 2" xfId="331" xr:uid="{00000000-0005-0000-0000-000049010000}"/>
    <cellStyle name="Warning Text" xfId="165" xr:uid="{00000000-0005-0000-0000-00004A010000}"/>
    <cellStyle name="Warning Text 2" xfId="166" xr:uid="{00000000-0005-0000-0000-00004B010000}"/>
    <cellStyle name="Warning Text 2 2" xfId="167" xr:uid="{00000000-0005-0000-0000-00004C010000}"/>
    <cellStyle name="Warning Text 2 2 2" xfId="332" xr:uid="{00000000-0005-0000-0000-00004D010000}"/>
    <cellStyle name="Warning Text 2 3" xfId="333" xr:uid="{00000000-0005-0000-0000-00004E010000}"/>
    <cellStyle name="Warning Text 3" xfId="334" xr:uid="{00000000-0005-0000-0000-00004F010000}"/>
    <cellStyle name="Yüzde 2" xfId="168" xr:uid="{00000000-0005-0000-0000-000050010000}"/>
    <cellStyle name="Yüzde 3" xfId="169" xr:uid="{00000000-0005-0000-0000-000051010000}"/>
  </cellStyles>
  <dxfs count="6"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B050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71438</xdr:colOff>
      <xdr:row>0</xdr:row>
      <xdr:rowOff>0</xdr:rowOff>
    </xdr:from>
    <xdr:to>
      <xdr:col>0</xdr:col>
      <xdr:colOff>3449002</xdr:colOff>
      <xdr:row>3</xdr:row>
      <xdr:rowOff>130492</xdr:rowOff>
    </xdr:to>
    <xdr:pic>
      <xdr:nvPicPr>
        <xdr:cNvPr id="4" name="Resi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438" y="0"/>
          <a:ext cx="3381374" cy="7858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45"/>
  <sheetViews>
    <sheetView showGridLines="0" tabSelected="1" zoomScale="80" zoomScaleNormal="80" workbookViewId="0">
      <pane xSplit="1" ySplit="7" topLeftCell="B8" activePane="bottomRight" state="frozen"/>
      <selection activeCell="B16" sqref="B16"/>
      <selection pane="topRight" activeCell="B16" sqref="B16"/>
      <selection pane="bottomLeft" activeCell="B16" sqref="B16"/>
      <selection pane="bottomRight" activeCell="P1" sqref="P1"/>
    </sheetView>
  </sheetViews>
  <sheetFormatPr defaultColWidth="9.140625" defaultRowHeight="12.75" x14ac:dyDescent="0.2"/>
  <cols>
    <col min="1" max="1" width="52.28515625" style="1" customWidth="1"/>
    <col min="2" max="2" width="17.85546875" style="1" customWidth="1"/>
    <col min="3" max="3" width="17" style="1" bestFit="1" customWidth="1"/>
    <col min="4" max="4" width="10.5703125" style="1" bestFit="1" customWidth="1"/>
    <col min="5" max="5" width="13.5703125" style="1" bestFit="1" customWidth="1"/>
    <col min="6" max="7" width="18.85546875" style="1" bestFit="1" customWidth="1"/>
    <col min="8" max="8" width="10.28515625" style="1" bestFit="1" customWidth="1"/>
    <col min="9" max="9" width="13.5703125" style="1" bestFit="1" customWidth="1"/>
    <col min="10" max="11" width="18.7109375" style="1" bestFit="1" customWidth="1"/>
    <col min="12" max="13" width="9.42578125" style="1" bestFit="1" customWidth="1"/>
    <col min="14" max="16384" width="9.140625" style="1"/>
  </cols>
  <sheetData>
    <row r="1" spans="1:13" ht="26.25" x14ac:dyDescent="0.4">
      <c r="B1" s="30" t="s">
        <v>14</v>
      </c>
      <c r="C1" s="30"/>
      <c r="D1" s="30"/>
      <c r="E1" s="30"/>
      <c r="F1" s="30"/>
      <c r="G1" s="30"/>
      <c r="H1" s="30"/>
      <c r="I1" s="30"/>
      <c r="J1" s="30"/>
      <c r="K1" s="16"/>
      <c r="L1" s="16"/>
      <c r="M1" s="16"/>
    </row>
    <row r="5" spans="1:13" ht="26.25" x14ac:dyDescent="0.2">
      <c r="A5" s="27" t="s">
        <v>15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9"/>
    </row>
    <row r="6" spans="1:13" ht="18" x14ac:dyDescent="0.2">
      <c r="A6" s="2"/>
      <c r="B6" s="26" t="s">
        <v>16</v>
      </c>
      <c r="C6" s="26"/>
      <c r="D6" s="26"/>
      <c r="E6" s="26"/>
      <c r="F6" s="26" t="s">
        <v>17</v>
      </c>
      <c r="G6" s="26"/>
      <c r="H6" s="26"/>
      <c r="I6" s="26"/>
      <c r="J6" s="26" t="s">
        <v>10</v>
      </c>
      <c r="K6" s="26"/>
      <c r="L6" s="26"/>
      <c r="M6" s="26"/>
    </row>
    <row r="7" spans="1:13" ht="30" x14ac:dyDescent="0.25">
      <c r="A7" s="3" t="s">
        <v>0</v>
      </c>
      <c r="B7" s="4">
        <v>2024</v>
      </c>
      <c r="C7" s="5">
        <v>2025</v>
      </c>
      <c r="D7" s="6" t="s">
        <v>12</v>
      </c>
      <c r="E7" s="6" t="s">
        <v>13</v>
      </c>
      <c r="F7" s="4">
        <v>2024</v>
      </c>
      <c r="G7" s="5">
        <v>2025</v>
      </c>
      <c r="H7" s="6" t="s">
        <v>12</v>
      </c>
      <c r="I7" s="6" t="s">
        <v>13</v>
      </c>
      <c r="J7" s="4" t="s">
        <v>18</v>
      </c>
      <c r="K7" s="4" t="s">
        <v>19</v>
      </c>
      <c r="L7" s="6" t="s">
        <v>12</v>
      </c>
      <c r="M7" s="6" t="s">
        <v>13</v>
      </c>
    </row>
    <row r="8" spans="1:13" ht="16.5" x14ac:dyDescent="0.25">
      <c r="A8" s="17" t="s">
        <v>1</v>
      </c>
      <c r="B8" s="7">
        <f>B9+B18+B20</f>
        <v>3373477.9030099995</v>
      </c>
      <c r="C8" s="7">
        <f>C9+C18+C20</f>
        <v>3302781.9597999994</v>
      </c>
      <c r="D8" s="9">
        <f t="shared" ref="D8:D45" si="0">(C8-B8)/B8*100</f>
        <v>-2.0956397297554972</v>
      </c>
      <c r="E8" s="9">
        <f t="shared" ref="E8:E43" si="1">C8/C$43*100</f>
        <v>15.74388539960761</v>
      </c>
      <c r="F8" s="7">
        <f>F9+F18+F20</f>
        <v>29446063.955359999</v>
      </c>
      <c r="G8" s="7">
        <f>G9+G18+G20</f>
        <v>29325110.595320001</v>
      </c>
      <c r="H8" s="9">
        <f t="shared" ref="H8:H45" si="2">(G8-F8)/F8*100</f>
        <v>-0.41076240350276422</v>
      </c>
      <c r="I8" s="9">
        <f t="shared" ref="I8:I43" si="3">G8/G$43*100</f>
        <v>15.068375070946763</v>
      </c>
      <c r="J8" s="7">
        <f>J9+J18+J20</f>
        <v>36106560.860810004</v>
      </c>
      <c r="K8" s="7">
        <f>K9+K18+K20</f>
        <v>36067043.770459995</v>
      </c>
      <c r="L8" s="9">
        <f t="shared" ref="L8:L45" si="4">(K8-J8)/J8*100</f>
        <v>-0.10944573342874446</v>
      </c>
      <c r="M8" s="9">
        <f t="shared" ref="M8:M43" si="5">K8/K$43*100</f>
        <v>15.403767861850785</v>
      </c>
    </row>
    <row r="9" spans="1:13" ht="15.75" x14ac:dyDescent="0.25">
      <c r="A9" s="8" t="s">
        <v>2</v>
      </c>
      <c r="B9" s="7">
        <f>B10+B11+B12+B13+B14+B15+B16+B17</f>
        <v>2317703.1946699996</v>
      </c>
      <c r="C9" s="7">
        <f>C10+C11+C12+C13+C14+C15+C16+C17</f>
        <v>2188201.7532599997</v>
      </c>
      <c r="D9" s="9">
        <f t="shared" si="0"/>
        <v>-5.5874903097089064</v>
      </c>
      <c r="E9" s="9">
        <f t="shared" si="1"/>
        <v>10.430842257789267</v>
      </c>
      <c r="F9" s="7">
        <f>F10+F11+F12+F13+F14+F15+F16+F17</f>
        <v>19765686.897949997</v>
      </c>
      <c r="G9" s="7">
        <f>G10+G11+G12+G13+G14+G15+G16+G17</f>
        <v>19505074.267350003</v>
      </c>
      <c r="H9" s="9">
        <f t="shared" si="2"/>
        <v>-1.3185103656935075</v>
      </c>
      <c r="I9" s="9">
        <f t="shared" si="3"/>
        <v>10.022460917641249</v>
      </c>
      <c r="J9" s="7">
        <f>J10+J11+J12+J13+J14+J15+J16+J17</f>
        <v>24452230.418270003</v>
      </c>
      <c r="K9" s="7">
        <f>K10+K11+K12+K13+K14+K15+K16+K17</f>
        <v>24172996.572739996</v>
      </c>
      <c r="L9" s="9">
        <f t="shared" si="4"/>
        <v>-1.1419565444687267</v>
      </c>
      <c r="M9" s="9">
        <f t="shared" si="5"/>
        <v>10.323974154953387</v>
      </c>
    </row>
    <row r="10" spans="1:13" ht="14.25" x14ac:dyDescent="0.2">
      <c r="A10" s="10" t="s">
        <v>20</v>
      </c>
      <c r="B10" s="11">
        <v>1034015.88699</v>
      </c>
      <c r="C10" s="11">
        <v>1093927.5937300001</v>
      </c>
      <c r="D10" s="12">
        <f t="shared" si="0"/>
        <v>5.7940799066832378</v>
      </c>
      <c r="E10" s="12">
        <f t="shared" si="1"/>
        <v>5.2145951142946654</v>
      </c>
      <c r="F10" s="11">
        <v>9711880.0540399998</v>
      </c>
      <c r="G10" s="11">
        <v>10134891.223030001</v>
      </c>
      <c r="H10" s="12">
        <f t="shared" si="2"/>
        <v>4.3556053682318145</v>
      </c>
      <c r="I10" s="12">
        <f t="shared" si="3"/>
        <v>5.2076987657204077</v>
      </c>
      <c r="J10" s="11">
        <v>11991882.586789999</v>
      </c>
      <c r="K10" s="11">
        <v>12318211.39098</v>
      </c>
      <c r="L10" s="12">
        <f t="shared" si="4"/>
        <v>2.7212474924452423</v>
      </c>
      <c r="M10" s="12">
        <f t="shared" si="5"/>
        <v>5.2609487472125567</v>
      </c>
    </row>
    <row r="11" spans="1:13" ht="14.25" x14ac:dyDescent="0.2">
      <c r="A11" s="10" t="s">
        <v>21</v>
      </c>
      <c r="B11" s="11">
        <v>289012.78726999997</v>
      </c>
      <c r="C11" s="11">
        <v>334816.05424000003</v>
      </c>
      <c r="D11" s="12">
        <f t="shared" si="0"/>
        <v>15.848180076271149</v>
      </c>
      <c r="E11" s="12">
        <f t="shared" si="1"/>
        <v>1.5960198560072587</v>
      </c>
      <c r="F11" s="11">
        <v>2691759.15925</v>
      </c>
      <c r="G11" s="11">
        <v>2564842.4829299999</v>
      </c>
      <c r="H11" s="12">
        <f t="shared" si="2"/>
        <v>-4.7150086174634831</v>
      </c>
      <c r="I11" s="12">
        <f t="shared" si="3"/>
        <v>1.3179151841580934</v>
      </c>
      <c r="J11" s="11">
        <v>3573644.1880100002</v>
      </c>
      <c r="K11" s="11">
        <v>3273844.00342</v>
      </c>
      <c r="L11" s="12">
        <f t="shared" si="4"/>
        <v>-8.3892007378872613</v>
      </c>
      <c r="M11" s="12">
        <f t="shared" si="5"/>
        <v>1.398216426207274</v>
      </c>
    </row>
    <row r="12" spans="1:13" ht="14.25" x14ac:dyDescent="0.2">
      <c r="A12" s="10" t="s">
        <v>22</v>
      </c>
      <c r="B12" s="11">
        <v>277336.9534</v>
      </c>
      <c r="C12" s="11">
        <v>232362.29584000001</v>
      </c>
      <c r="D12" s="12">
        <f t="shared" si="0"/>
        <v>-16.216611961960059</v>
      </c>
      <c r="E12" s="12">
        <f t="shared" si="1"/>
        <v>1.1076375617348377</v>
      </c>
      <c r="F12" s="11">
        <v>2235016.2779100002</v>
      </c>
      <c r="G12" s="11">
        <v>2134181.2017399999</v>
      </c>
      <c r="H12" s="12">
        <f t="shared" si="2"/>
        <v>-4.5116036588464024</v>
      </c>
      <c r="I12" s="12">
        <f t="shared" si="3"/>
        <v>1.0966247752980145</v>
      </c>
      <c r="J12" s="11">
        <v>2700775.7796100001</v>
      </c>
      <c r="K12" s="11">
        <v>2623722.4816100001</v>
      </c>
      <c r="L12" s="12">
        <f t="shared" si="4"/>
        <v>-2.853006109641826</v>
      </c>
      <c r="M12" s="12">
        <f t="shared" si="5"/>
        <v>1.1205579336596694</v>
      </c>
    </row>
    <row r="13" spans="1:13" ht="14.25" x14ac:dyDescent="0.2">
      <c r="A13" s="10" t="s">
        <v>23</v>
      </c>
      <c r="B13" s="11">
        <v>234466.91709999999</v>
      </c>
      <c r="C13" s="11">
        <v>191840.29543</v>
      </c>
      <c r="D13" s="12">
        <f t="shared" si="0"/>
        <v>-18.180228663909869</v>
      </c>
      <c r="E13" s="12">
        <f t="shared" si="1"/>
        <v>0.91447502833631911</v>
      </c>
      <c r="F13" s="11">
        <v>1478240.11491</v>
      </c>
      <c r="G13" s="11">
        <v>1413558.9694699999</v>
      </c>
      <c r="H13" s="12">
        <f t="shared" si="2"/>
        <v>-4.3755506827074644</v>
      </c>
      <c r="I13" s="12">
        <f t="shared" si="3"/>
        <v>0.72634122444790439</v>
      </c>
      <c r="J13" s="11">
        <v>1828284.1168800001</v>
      </c>
      <c r="K13" s="11">
        <v>1783289.2498999999</v>
      </c>
      <c r="L13" s="12">
        <f t="shared" si="4"/>
        <v>-2.4610434759333097</v>
      </c>
      <c r="M13" s="12">
        <f t="shared" si="5"/>
        <v>0.76161977152371607</v>
      </c>
    </row>
    <row r="14" spans="1:13" ht="14.25" x14ac:dyDescent="0.2">
      <c r="A14" s="10" t="s">
        <v>24</v>
      </c>
      <c r="B14" s="11">
        <v>320181.67483999999</v>
      </c>
      <c r="C14" s="11">
        <v>205097.10605999999</v>
      </c>
      <c r="D14" s="12">
        <f t="shared" si="0"/>
        <v>-35.943521389070639</v>
      </c>
      <c r="E14" s="12">
        <f t="shared" si="1"/>
        <v>0.97766833321184243</v>
      </c>
      <c r="F14" s="11">
        <v>2056387.8150200001</v>
      </c>
      <c r="G14" s="11">
        <v>1813830.5826099999</v>
      </c>
      <c r="H14" s="12">
        <f t="shared" si="2"/>
        <v>-11.795305858084998</v>
      </c>
      <c r="I14" s="12">
        <f t="shared" si="3"/>
        <v>0.93201624747779133</v>
      </c>
      <c r="J14" s="11">
        <v>2506741.0086500002</v>
      </c>
      <c r="K14" s="11">
        <v>2390258.7195700002</v>
      </c>
      <c r="L14" s="12">
        <f t="shared" si="4"/>
        <v>-4.6467620180168225</v>
      </c>
      <c r="M14" s="12">
        <f t="shared" si="5"/>
        <v>1.0208485807804644</v>
      </c>
    </row>
    <row r="15" spans="1:13" ht="14.25" x14ac:dyDescent="0.2">
      <c r="A15" s="10" t="s">
        <v>25</v>
      </c>
      <c r="B15" s="11">
        <v>60639.181680000002</v>
      </c>
      <c r="C15" s="11">
        <v>35507.524790000003</v>
      </c>
      <c r="D15" s="12">
        <f t="shared" si="0"/>
        <v>-41.444584497565728</v>
      </c>
      <c r="E15" s="12">
        <f t="shared" si="1"/>
        <v>0.16925925111669748</v>
      </c>
      <c r="F15" s="11">
        <v>667356.31611000001</v>
      </c>
      <c r="G15" s="11">
        <v>417111.18602999998</v>
      </c>
      <c r="H15" s="12">
        <f t="shared" si="2"/>
        <v>-37.497978821669271</v>
      </c>
      <c r="I15" s="12">
        <f t="shared" si="3"/>
        <v>0.21432784633352905</v>
      </c>
      <c r="J15" s="11">
        <v>769088.83499999996</v>
      </c>
      <c r="K15" s="11">
        <v>562824.62019000005</v>
      </c>
      <c r="L15" s="12">
        <f t="shared" si="4"/>
        <v>-26.819296474379311</v>
      </c>
      <c r="M15" s="12">
        <f t="shared" si="5"/>
        <v>0.24037511506395703</v>
      </c>
    </row>
    <row r="16" spans="1:13" ht="14.25" x14ac:dyDescent="0.2">
      <c r="A16" s="10" t="s">
        <v>26</v>
      </c>
      <c r="B16" s="11">
        <v>91097.039120000001</v>
      </c>
      <c r="C16" s="11">
        <v>82104.239700000006</v>
      </c>
      <c r="D16" s="12">
        <f t="shared" si="0"/>
        <v>-9.8716703713651892</v>
      </c>
      <c r="E16" s="12">
        <f t="shared" si="1"/>
        <v>0.39137907267029809</v>
      </c>
      <c r="F16" s="11">
        <v>808535.39896999998</v>
      </c>
      <c r="G16" s="11">
        <v>892807.09164999996</v>
      </c>
      <c r="H16" s="12">
        <f t="shared" si="2"/>
        <v>10.422758581424436</v>
      </c>
      <c r="I16" s="12">
        <f t="shared" si="3"/>
        <v>0.45875878555528221</v>
      </c>
      <c r="J16" s="11">
        <v>944206.59967000003</v>
      </c>
      <c r="K16" s="11">
        <v>1062839.7426499999</v>
      </c>
      <c r="L16" s="12">
        <f t="shared" si="4"/>
        <v>12.564320459257766</v>
      </c>
      <c r="M16" s="12">
        <f t="shared" si="5"/>
        <v>0.45392510609751652</v>
      </c>
    </row>
    <row r="17" spans="1:13" ht="14.25" x14ac:dyDescent="0.2">
      <c r="A17" s="10" t="s">
        <v>27</v>
      </c>
      <c r="B17" s="11">
        <v>10952.754269999999</v>
      </c>
      <c r="C17" s="11">
        <v>12546.643470000001</v>
      </c>
      <c r="D17" s="12">
        <f t="shared" si="0"/>
        <v>14.552405364974938</v>
      </c>
      <c r="E17" s="12">
        <f t="shared" si="1"/>
        <v>5.9808040417350723E-2</v>
      </c>
      <c r="F17" s="11">
        <v>116511.76174</v>
      </c>
      <c r="G17" s="11">
        <v>133851.52989000001</v>
      </c>
      <c r="H17" s="12">
        <f t="shared" si="2"/>
        <v>14.882418642586739</v>
      </c>
      <c r="I17" s="12">
        <f t="shared" si="3"/>
        <v>6.8778088650224667E-2</v>
      </c>
      <c r="J17" s="11">
        <v>137607.30366000001</v>
      </c>
      <c r="K17" s="11">
        <v>158006.36442</v>
      </c>
      <c r="L17" s="12">
        <f t="shared" si="4"/>
        <v>14.82411196022122</v>
      </c>
      <c r="M17" s="12">
        <f t="shared" si="5"/>
        <v>6.7482474408232809E-2</v>
      </c>
    </row>
    <row r="18" spans="1:13" ht="15.75" x14ac:dyDescent="0.25">
      <c r="A18" s="8" t="s">
        <v>3</v>
      </c>
      <c r="B18" s="7">
        <f>B19</f>
        <v>366778.44579000003</v>
      </c>
      <c r="C18" s="7">
        <f>C19</f>
        <v>382140.12926999998</v>
      </c>
      <c r="D18" s="9">
        <f t="shared" si="0"/>
        <v>4.1882732358802031</v>
      </c>
      <c r="E18" s="9">
        <f t="shared" si="1"/>
        <v>1.8216068983804308</v>
      </c>
      <c r="F18" s="7">
        <f>F19</f>
        <v>3167058.3714700001</v>
      </c>
      <c r="G18" s="7">
        <f>G19</f>
        <v>3238872.8317399998</v>
      </c>
      <c r="H18" s="9">
        <f t="shared" si="2"/>
        <v>2.2675445743889711</v>
      </c>
      <c r="I18" s="9">
        <f t="shared" si="3"/>
        <v>1.6642580247777989</v>
      </c>
      <c r="J18" s="7">
        <f>J19</f>
        <v>3779726.3548699999</v>
      </c>
      <c r="K18" s="7">
        <f>K19</f>
        <v>3934696.6331500001</v>
      </c>
      <c r="L18" s="9">
        <f t="shared" si="4"/>
        <v>4.1000396253641025</v>
      </c>
      <c r="M18" s="9">
        <f t="shared" si="5"/>
        <v>1.6804580361390524</v>
      </c>
    </row>
    <row r="19" spans="1:13" ht="14.25" x14ac:dyDescent="0.2">
      <c r="A19" s="10" t="s">
        <v>28</v>
      </c>
      <c r="B19" s="11">
        <v>366778.44579000003</v>
      </c>
      <c r="C19" s="11">
        <v>382140.12926999998</v>
      </c>
      <c r="D19" s="12">
        <f t="shared" si="0"/>
        <v>4.1882732358802031</v>
      </c>
      <c r="E19" s="12">
        <f t="shared" si="1"/>
        <v>1.8216068983804308</v>
      </c>
      <c r="F19" s="11">
        <v>3167058.3714700001</v>
      </c>
      <c r="G19" s="11">
        <v>3238872.8317399998</v>
      </c>
      <c r="H19" s="12">
        <f t="shared" si="2"/>
        <v>2.2675445743889711</v>
      </c>
      <c r="I19" s="12">
        <f t="shared" si="3"/>
        <v>1.6642580247777989</v>
      </c>
      <c r="J19" s="11">
        <v>3779726.3548699999</v>
      </c>
      <c r="K19" s="11">
        <v>3934696.6331500001</v>
      </c>
      <c r="L19" s="12">
        <f t="shared" si="4"/>
        <v>4.1000396253641025</v>
      </c>
      <c r="M19" s="12">
        <f t="shared" si="5"/>
        <v>1.6804580361390524</v>
      </c>
    </row>
    <row r="20" spans="1:13" ht="15.75" x14ac:dyDescent="0.25">
      <c r="A20" s="8" t="s">
        <v>11</v>
      </c>
      <c r="B20" s="7">
        <f>B21</f>
        <v>688996.26254999998</v>
      </c>
      <c r="C20" s="7">
        <f>C21</f>
        <v>732440.07727000001</v>
      </c>
      <c r="D20" s="9">
        <f t="shared" si="0"/>
        <v>6.3053774136905911</v>
      </c>
      <c r="E20" s="9">
        <f t="shared" si="1"/>
        <v>3.4914362434379149</v>
      </c>
      <c r="F20" s="7">
        <f>F21</f>
        <v>6513318.6859400002</v>
      </c>
      <c r="G20" s="7">
        <f>G21</f>
        <v>6581163.4962299997</v>
      </c>
      <c r="H20" s="9">
        <f t="shared" si="2"/>
        <v>1.0416319784329442</v>
      </c>
      <c r="I20" s="9">
        <f t="shared" si="3"/>
        <v>3.3816561285277174</v>
      </c>
      <c r="J20" s="7">
        <f>J21</f>
        <v>7874604.0876700003</v>
      </c>
      <c r="K20" s="7">
        <f>K21</f>
        <v>7959350.5645700004</v>
      </c>
      <c r="L20" s="9">
        <f t="shared" si="4"/>
        <v>1.0761998439095568</v>
      </c>
      <c r="M20" s="9">
        <f t="shared" si="5"/>
        <v>3.399335670758346</v>
      </c>
    </row>
    <row r="21" spans="1:13" ht="14.25" x14ac:dyDescent="0.2">
      <c r="A21" s="10" t="s">
        <v>29</v>
      </c>
      <c r="B21" s="11">
        <v>688996.26254999998</v>
      </c>
      <c r="C21" s="11">
        <v>732440.07727000001</v>
      </c>
      <c r="D21" s="12">
        <f t="shared" si="0"/>
        <v>6.3053774136905911</v>
      </c>
      <c r="E21" s="12">
        <f t="shared" si="1"/>
        <v>3.4914362434379149</v>
      </c>
      <c r="F21" s="11">
        <v>6513318.6859400002</v>
      </c>
      <c r="G21" s="11">
        <v>6581163.4962299997</v>
      </c>
      <c r="H21" s="12">
        <f t="shared" si="2"/>
        <v>1.0416319784329442</v>
      </c>
      <c r="I21" s="12">
        <f t="shared" si="3"/>
        <v>3.3816561285277174</v>
      </c>
      <c r="J21" s="11">
        <v>7874604.0876700003</v>
      </c>
      <c r="K21" s="11">
        <v>7959350.5645700004</v>
      </c>
      <c r="L21" s="12">
        <f t="shared" si="4"/>
        <v>1.0761998439095568</v>
      </c>
      <c r="M21" s="12">
        <f t="shared" si="5"/>
        <v>3.399335670758346</v>
      </c>
    </row>
    <row r="22" spans="1:13" ht="16.5" x14ac:dyDescent="0.25">
      <c r="A22" s="17" t="s">
        <v>4</v>
      </c>
      <c r="B22" s="7">
        <f>B23+B27+B29</f>
        <v>16495721.755489999</v>
      </c>
      <c r="C22" s="7">
        <f>C23+C27+C29</f>
        <v>17091596.483349998</v>
      </c>
      <c r="D22" s="9">
        <f t="shared" si="0"/>
        <v>3.612298611072795</v>
      </c>
      <c r="E22" s="9">
        <f t="shared" si="1"/>
        <v>81.473176130129261</v>
      </c>
      <c r="F22" s="7">
        <f>F23+F27+F29</f>
        <v>151940478.19725001</v>
      </c>
      <c r="G22" s="7">
        <f>G23+G27+G29</f>
        <v>160196383.77315003</v>
      </c>
      <c r="H22" s="9">
        <f t="shared" si="2"/>
        <v>5.433644591523632</v>
      </c>
      <c r="I22" s="9">
        <f t="shared" si="3"/>
        <v>82.315092652656148</v>
      </c>
      <c r="J22" s="7">
        <f>J23+J27+J29</f>
        <v>183811531.46502998</v>
      </c>
      <c r="K22" s="7">
        <f>K23+K27+K29</f>
        <v>191965288.69424999</v>
      </c>
      <c r="L22" s="9">
        <f t="shared" si="4"/>
        <v>4.4359334608836818</v>
      </c>
      <c r="M22" s="9">
        <f t="shared" si="5"/>
        <v>81.985891702087855</v>
      </c>
    </row>
    <row r="23" spans="1:13" ht="15.75" x14ac:dyDescent="0.25">
      <c r="A23" s="8" t="s">
        <v>5</v>
      </c>
      <c r="B23" s="7">
        <f>B24+B25+B26</f>
        <v>1246706.23321</v>
      </c>
      <c r="C23" s="7">
        <f>C24+C25+C26</f>
        <v>1257333.59776</v>
      </c>
      <c r="D23" s="9">
        <f>(C23-B23)/B23*100</f>
        <v>0.85243534257760811</v>
      </c>
      <c r="E23" s="9">
        <f t="shared" si="1"/>
        <v>5.9935279752492301</v>
      </c>
      <c r="F23" s="7">
        <f>F24+F25+F26</f>
        <v>11514969.963440001</v>
      </c>
      <c r="G23" s="7">
        <f>G24+G25+G26</f>
        <v>11434858.809520001</v>
      </c>
      <c r="H23" s="9">
        <f t="shared" si="2"/>
        <v>-0.69571309499159029</v>
      </c>
      <c r="I23" s="9">
        <f t="shared" si="3"/>
        <v>5.8756723479387425</v>
      </c>
      <c r="J23" s="7">
        <f>J24+J25+J26</f>
        <v>13840619.640889999</v>
      </c>
      <c r="K23" s="7">
        <f>K24+K25+K26</f>
        <v>13802229.486949999</v>
      </c>
      <c r="L23" s="9">
        <f t="shared" si="4"/>
        <v>-0.27737308687092149</v>
      </c>
      <c r="M23" s="9">
        <f t="shared" si="5"/>
        <v>5.8947536800091358</v>
      </c>
    </row>
    <row r="24" spans="1:13" ht="14.25" x14ac:dyDescent="0.2">
      <c r="A24" s="10" t="s">
        <v>30</v>
      </c>
      <c r="B24" s="11">
        <v>839923.57261999999</v>
      </c>
      <c r="C24" s="11">
        <v>840856.73516000004</v>
      </c>
      <c r="D24" s="12">
        <f t="shared" si="0"/>
        <v>0.11110088708300032</v>
      </c>
      <c r="E24" s="12">
        <f t="shared" si="1"/>
        <v>4.0082428198344946</v>
      </c>
      <c r="F24" s="11">
        <v>7855552.5911400001</v>
      </c>
      <c r="G24" s="11">
        <v>7887218.6354</v>
      </c>
      <c r="H24" s="12">
        <f t="shared" si="2"/>
        <v>0.40310396872289916</v>
      </c>
      <c r="I24" s="12">
        <f t="shared" si="3"/>
        <v>4.0527577305619777</v>
      </c>
      <c r="J24" s="11">
        <v>9419527.8498199992</v>
      </c>
      <c r="K24" s="11">
        <v>9521088.1958600003</v>
      </c>
      <c r="L24" s="12">
        <f t="shared" si="4"/>
        <v>1.0781893493944272</v>
      </c>
      <c r="M24" s="12">
        <f t="shared" si="5"/>
        <v>4.0663336117764839</v>
      </c>
    </row>
    <row r="25" spans="1:13" ht="14.25" x14ac:dyDescent="0.2">
      <c r="A25" s="10" t="s">
        <v>31</v>
      </c>
      <c r="B25" s="11">
        <v>132600.64619999999</v>
      </c>
      <c r="C25" s="11">
        <v>129964.2344</v>
      </c>
      <c r="D25" s="12">
        <f t="shared" si="0"/>
        <v>-1.9882345037923257</v>
      </c>
      <c r="E25" s="12">
        <f t="shared" si="1"/>
        <v>0.61952076684022028</v>
      </c>
      <c r="F25" s="11">
        <v>1299499.2453600001</v>
      </c>
      <c r="G25" s="11">
        <v>1244772.0178700001</v>
      </c>
      <c r="H25" s="12">
        <f t="shared" si="2"/>
        <v>-4.2114089473625578</v>
      </c>
      <c r="I25" s="12">
        <f t="shared" si="3"/>
        <v>0.63961196606971338</v>
      </c>
      <c r="J25" s="11">
        <v>1538867.83189</v>
      </c>
      <c r="K25" s="11">
        <v>1471242.18346</v>
      </c>
      <c r="L25" s="12">
        <f t="shared" si="4"/>
        <v>-4.394506599500744</v>
      </c>
      <c r="M25" s="12">
        <f t="shared" si="5"/>
        <v>0.62834850582186441</v>
      </c>
    </row>
    <row r="26" spans="1:13" ht="14.25" x14ac:dyDescent="0.2">
      <c r="A26" s="10" t="s">
        <v>32</v>
      </c>
      <c r="B26" s="11">
        <v>274182.01439000003</v>
      </c>
      <c r="C26" s="11">
        <v>286512.62819999998</v>
      </c>
      <c r="D26" s="12">
        <f t="shared" si="0"/>
        <v>4.4972365665315772</v>
      </c>
      <c r="E26" s="12">
        <f t="shared" si="1"/>
        <v>1.3657643885745148</v>
      </c>
      <c r="F26" s="11">
        <v>2359918.1269399999</v>
      </c>
      <c r="G26" s="11">
        <v>2302868.15625</v>
      </c>
      <c r="H26" s="12">
        <f t="shared" si="2"/>
        <v>-2.4174555057117177</v>
      </c>
      <c r="I26" s="12">
        <f t="shared" si="3"/>
        <v>1.1833026513070506</v>
      </c>
      <c r="J26" s="11">
        <v>2882223.9591799998</v>
      </c>
      <c r="K26" s="11">
        <v>2809899.10763</v>
      </c>
      <c r="L26" s="12">
        <f t="shared" si="4"/>
        <v>-2.5093418337475897</v>
      </c>
      <c r="M26" s="12">
        <f t="shared" si="5"/>
        <v>1.2000715624107876</v>
      </c>
    </row>
    <row r="27" spans="1:13" ht="15.75" x14ac:dyDescent="0.25">
      <c r="A27" s="8" t="s">
        <v>6</v>
      </c>
      <c r="B27" s="7">
        <f>B28</f>
        <v>2450312.8160799998</v>
      </c>
      <c r="C27" s="7">
        <f>C28</f>
        <v>2645208.2225700002</v>
      </c>
      <c r="D27" s="9">
        <f t="shared" si="0"/>
        <v>7.9538989965286673</v>
      </c>
      <c r="E27" s="9">
        <f t="shared" si="1"/>
        <v>12.609326204737931</v>
      </c>
      <c r="F27" s="7">
        <f>F28</f>
        <v>25564148.71621</v>
      </c>
      <c r="G27" s="7">
        <f>G28</f>
        <v>26958083.672150001</v>
      </c>
      <c r="H27" s="9">
        <f t="shared" si="2"/>
        <v>5.4526945974779082</v>
      </c>
      <c r="I27" s="9">
        <f t="shared" si="3"/>
        <v>13.852105165828425</v>
      </c>
      <c r="J27" s="7">
        <f>J28</f>
        <v>31109880.628529999</v>
      </c>
      <c r="K27" s="7">
        <f>K28</f>
        <v>32132994.32491</v>
      </c>
      <c r="L27" s="9">
        <f t="shared" si="4"/>
        <v>3.2887098108686788</v>
      </c>
      <c r="M27" s="9">
        <f t="shared" si="5"/>
        <v>13.723586231164225</v>
      </c>
    </row>
    <row r="28" spans="1:13" ht="14.25" x14ac:dyDescent="0.2">
      <c r="A28" s="10" t="s">
        <v>33</v>
      </c>
      <c r="B28" s="11">
        <v>2450312.8160799998</v>
      </c>
      <c r="C28" s="11">
        <v>2645208.2225700002</v>
      </c>
      <c r="D28" s="12">
        <f t="shared" si="0"/>
        <v>7.9538989965286673</v>
      </c>
      <c r="E28" s="12">
        <f t="shared" si="1"/>
        <v>12.609326204737931</v>
      </c>
      <c r="F28" s="11">
        <v>25564148.71621</v>
      </c>
      <c r="G28" s="11">
        <v>26958083.672150001</v>
      </c>
      <c r="H28" s="12">
        <f t="shared" si="2"/>
        <v>5.4526945974779082</v>
      </c>
      <c r="I28" s="12">
        <f t="shared" si="3"/>
        <v>13.852105165828425</v>
      </c>
      <c r="J28" s="11">
        <v>31109880.628529999</v>
      </c>
      <c r="K28" s="11">
        <v>32132994.32491</v>
      </c>
      <c r="L28" s="12">
        <f t="shared" si="4"/>
        <v>3.2887098108686788</v>
      </c>
      <c r="M28" s="12">
        <f t="shared" si="5"/>
        <v>13.723586231164225</v>
      </c>
    </row>
    <row r="29" spans="1:13" ht="15.75" x14ac:dyDescent="0.25">
      <c r="A29" s="8" t="s">
        <v>7</v>
      </c>
      <c r="B29" s="7">
        <f>B30+B31+B32+B33+B34+B35+B36+B37+B38+B39+B40</f>
        <v>12798702.7062</v>
      </c>
      <c r="C29" s="7">
        <f>C30+C31+C32+C33+C34+C35+C36+C37+C38+C39+C40</f>
        <v>13189054.663019998</v>
      </c>
      <c r="D29" s="9">
        <f t="shared" si="0"/>
        <v>3.049933776732717</v>
      </c>
      <c r="E29" s="9">
        <f t="shared" si="1"/>
        <v>62.870321950142092</v>
      </c>
      <c r="F29" s="7">
        <f>F30+F31+F32+F33+F34+F35+F36+F37+F38+F39+F40</f>
        <v>114861359.5176</v>
      </c>
      <c r="G29" s="7">
        <f>G30+G31+G32+G33+G34+G35+G36+G37+G38+G39+G40</f>
        <v>121803441.29148002</v>
      </c>
      <c r="H29" s="9">
        <f t="shared" si="2"/>
        <v>6.0438791627016197</v>
      </c>
      <c r="I29" s="9">
        <f t="shared" si="3"/>
        <v>62.587315138888989</v>
      </c>
      <c r="J29" s="7">
        <f>J30+J31+J32+J33+J34+J35+J36+J37+J38+J39+J40</f>
        <v>138861031.19560999</v>
      </c>
      <c r="K29" s="7">
        <f>K30+K31+K32+K33+K34+K35+K36+K37+K38+K39+K40</f>
        <v>146030064.88238999</v>
      </c>
      <c r="L29" s="9">
        <f t="shared" si="4"/>
        <v>5.1627397730333504</v>
      </c>
      <c r="M29" s="9">
        <f t="shared" si="5"/>
        <v>62.36755179091449</v>
      </c>
    </row>
    <row r="30" spans="1:13" ht="14.25" x14ac:dyDescent="0.2">
      <c r="A30" s="10" t="s">
        <v>34</v>
      </c>
      <c r="B30" s="11">
        <v>1571755.8652999999</v>
      </c>
      <c r="C30" s="11">
        <v>1512143.8872199999</v>
      </c>
      <c r="D30" s="12">
        <f t="shared" si="0"/>
        <v>-3.792699578609299</v>
      </c>
      <c r="E30" s="12">
        <f t="shared" si="1"/>
        <v>7.208171885966852</v>
      </c>
      <c r="F30" s="11">
        <v>15165693.113500001</v>
      </c>
      <c r="G30" s="11">
        <v>14219508.690439999</v>
      </c>
      <c r="H30" s="12">
        <f t="shared" si="2"/>
        <v>-6.2389790956388236</v>
      </c>
      <c r="I30" s="12">
        <f t="shared" si="3"/>
        <v>7.3065330674773836</v>
      </c>
      <c r="J30" s="11">
        <v>18044141.35224</v>
      </c>
      <c r="K30" s="11">
        <v>16964805.09905</v>
      </c>
      <c r="L30" s="12">
        <f t="shared" si="4"/>
        <v>-5.9816437486287528</v>
      </c>
      <c r="M30" s="12">
        <f t="shared" si="5"/>
        <v>7.2454488155566352</v>
      </c>
    </row>
    <row r="31" spans="1:13" ht="14.25" x14ac:dyDescent="0.2">
      <c r="A31" s="10" t="s">
        <v>35</v>
      </c>
      <c r="B31" s="11">
        <v>3570447.2713899999</v>
      </c>
      <c r="C31" s="11">
        <v>3815606.2928800001</v>
      </c>
      <c r="D31" s="12">
        <f t="shared" si="0"/>
        <v>6.866339224624876</v>
      </c>
      <c r="E31" s="12">
        <f t="shared" si="1"/>
        <v>18.188445055198876</v>
      </c>
      <c r="F31" s="11">
        <v>30476716.825739998</v>
      </c>
      <c r="G31" s="11">
        <v>34019130.59386</v>
      </c>
      <c r="H31" s="12">
        <f t="shared" si="2"/>
        <v>11.623344431668418</v>
      </c>
      <c r="I31" s="12">
        <f t="shared" si="3"/>
        <v>17.480343943105549</v>
      </c>
      <c r="J31" s="11">
        <v>36814395.244489998</v>
      </c>
      <c r="K31" s="11">
        <v>40740008.149400003</v>
      </c>
      <c r="L31" s="12">
        <f t="shared" si="4"/>
        <v>10.663255171895161</v>
      </c>
      <c r="M31" s="12">
        <f t="shared" si="5"/>
        <v>17.399530502614937</v>
      </c>
    </row>
    <row r="32" spans="1:13" ht="14.25" x14ac:dyDescent="0.2">
      <c r="A32" s="10" t="s">
        <v>36</v>
      </c>
      <c r="B32" s="11">
        <v>172867.80115000001</v>
      </c>
      <c r="C32" s="11">
        <v>304891.45744999999</v>
      </c>
      <c r="D32" s="12">
        <f t="shared" si="0"/>
        <v>76.372612725860407</v>
      </c>
      <c r="E32" s="12">
        <f t="shared" si="1"/>
        <v>1.4533736177070604</v>
      </c>
      <c r="F32" s="11">
        <v>1537831.4084300001</v>
      </c>
      <c r="G32" s="11">
        <v>1788142.9276099999</v>
      </c>
      <c r="H32" s="12">
        <f t="shared" si="2"/>
        <v>16.276915519338196</v>
      </c>
      <c r="I32" s="12">
        <f t="shared" si="3"/>
        <v>0.91881693765848393</v>
      </c>
      <c r="J32" s="11">
        <v>2019292.2533799999</v>
      </c>
      <c r="K32" s="11">
        <v>2162056.1784999999</v>
      </c>
      <c r="L32" s="12">
        <f t="shared" si="4"/>
        <v>7.0699981580692004</v>
      </c>
      <c r="M32" s="12">
        <f t="shared" si="5"/>
        <v>0.92338622732287967</v>
      </c>
    </row>
    <row r="33" spans="1:13" ht="14.25" x14ac:dyDescent="0.2">
      <c r="A33" s="10" t="s">
        <v>37</v>
      </c>
      <c r="B33" s="11">
        <v>1549494.7373599999</v>
      </c>
      <c r="C33" s="11">
        <v>1643927.49336</v>
      </c>
      <c r="D33" s="12">
        <f t="shared" si="0"/>
        <v>6.0944225058093977</v>
      </c>
      <c r="E33" s="12">
        <f t="shared" si="1"/>
        <v>7.8363653355704166</v>
      </c>
      <c r="F33" s="11">
        <v>13742451.961999999</v>
      </c>
      <c r="G33" s="11">
        <v>14529211.70939</v>
      </c>
      <c r="H33" s="12">
        <f t="shared" si="2"/>
        <v>5.7250318179427682</v>
      </c>
      <c r="I33" s="12">
        <f t="shared" si="3"/>
        <v>7.4656704468565387</v>
      </c>
      <c r="J33" s="11">
        <v>16558001.20775</v>
      </c>
      <c r="K33" s="11">
        <v>17454055.74312</v>
      </c>
      <c r="L33" s="12">
        <f t="shared" si="4"/>
        <v>5.4116105206623608</v>
      </c>
      <c r="M33" s="12">
        <f t="shared" si="5"/>
        <v>7.4544014371099365</v>
      </c>
    </row>
    <row r="34" spans="1:13" ht="14.25" x14ac:dyDescent="0.2">
      <c r="A34" s="10" t="s">
        <v>38</v>
      </c>
      <c r="B34" s="11">
        <v>995003.39237000002</v>
      </c>
      <c r="C34" s="11">
        <v>1069012.1990499999</v>
      </c>
      <c r="D34" s="12">
        <f t="shared" si="0"/>
        <v>7.4380456637156023</v>
      </c>
      <c r="E34" s="12">
        <f t="shared" si="1"/>
        <v>5.0958270202144638</v>
      </c>
      <c r="F34" s="11">
        <v>9273745.9822499994</v>
      </c>
      <c r="G34" s="11">
        <v>9130889.4138399996</v>
      </c>
      <c r="H34" s="12">
        <f t="shared" si="2"/>
        <v>-1.5404408173722688</v>
      </c>
      <c r="I34" s="12">
        <f t="shared" si="3"/>
        <v>4.6918038372559794</v>
      </c>
      <c r="J34" s="11">
        <v>11278824.10368</v>
      </c>
      <c r="K34" s="11">
        <v>11038709.15422</v>
      </c>
      <c r="L34" s="12">
        <f t="shared" si="4"/>
        <v>-2.1289005596040482</v>
      </c>
      <c r="M34" s="12">
        <f t="shared" si="5"/>
        <v>4.7144898924418674</v>
      </c>
    </row>
    <row r="35" spans="1:13" ht="14.25" x14ac:dyDescent="0.2">
      <c r="A35" s="10" t="s">
        <v>39</v>
      </c>
      <c r="B35" s="11">
        <v>1118107.8622399999</v>
      </c>
      <c r="C35" s="11">
        <v>1219287.2578199999</v>
      </c>
      <c r="D35" s="12">
        <f t="shared" si="0"/>
        <v>9.0491623390697544</v>
      </c>
      <c r="E35" s="12">
        <f t="shared" si="1"/>
        <v>5.8121665583647353</v>
      </c>
      <c r="F35" s="11">
        <v>10397058.67068</v>
      </c>
      <c r="G35" s="11">
        <v>11084845.90643</v>
      </c>
      <c r="H35" s="12">
        <f t="shared" si="2"/>
        <v>6.6152097197410304</v>
      </c>
      <c r="I35" s="12">
        <f t="shared" si="3"/>
        <v>5.6958221923429866</v>
      </c>
      <c r="J35" s="11">
        <v>12320780.74213</v>
      </c>
      <c r="K35" s="11">
        <v>13115979.750429999</v>
      </c>
      <c r="L35" s="12">
        <f t="shared" si="4"/>
        <v>6.4541283944845693</v>
      </c>
      <c r="M35" s="12">
        <f t="shared" si="5"/>
        <v>5.6016652942826575</v>
      </c>
    </row>
    <row r="36" spans="1:13" ht="14.25" x14ac:dyDescent="0.2">
      <c r="A36" s="10" t="s">
        <v>40</v>
      </c>
      <c r="B36" s="11">
        <v>1253390.52596</v>
      </c>
      <c r="C36" s="11">
        <v>1294000.73755</v>
      </c>
      <c r="D36" s="12">
        <f t="shared" si="0"/>
        <v>3.2400286063193029</v>
      </c>
      <c r="E36" s="12">
        <f t="shared" si="1"/>
        <v>6.1683149438749485</v>
      </c>
      <c r="F36" s="11">
        <v>13453694.35227</v>
      </c>
      <c r="G36" s="11">
        <v>13735173.316190001</v>
      </c>
      <c r="H36" s="12">
        <f t="shared" si="2"/>
        <v>2.0922057284028299</v>
      </c>
      <c r="I36" s="12">
        <f t="shared" si="3"/>
        <v>7.0576628354077018</v>
      </c>
      <c r="J36" s="11">
        <v>15963602.690239999</v>
      </c>
      <c r="K36" s="11">
        <v>16414801.97439</v>
      </c>
      <c r="L36" s="12">
        <f t="shared" si="4"/>
        <v>2.8264251679594841</v>
      </c>
      <c r="M36" s="12">
        <f t="shared" si="5"/>
        <v>7.0105495953856121</v>
      </c>
    </row>
    <row r="37" spans="1:13" ht="14.25" x14ac:dyDescent="0.2">
      <c r="A37" s="13" t="s">
        <v>41</v>
      </c>
      <c r="B37" s="11">
        <v>364343.08331000002</v>
      </c>
      <c r="C37" s="11">
        <v>402002.50899</v>
      </c>
      <c r="D37" s="12">
        <f t="shared" si="0"/>
        <v>10.336253768802193</v>
      </c>
      <c r="E37" s="12">
        <f t="shared" si="1"/>
        <v>1.9162879987017207</v>
      </c>
      <c r="F37" s="11">
        <v>3625958.6201599999</v>
      </c>
      <c r="G37" s="11">
        <v>3753486.7631799998</v>
      </c>
      <c r="H37" s="12">
        <f t="shared" si="2"/>
        <v>3.5170876554121433</v>
      </c>
      <c r="I37" s="12">
        <f t="shared" si="3"/>
        <v>1.9286865496240078</v>
      </c>
      <c r="J37" s="11">
        <v>4323032.8736699997</v>
      </c>
      <c r="K37" s="11">
        <v>4438323.3569700001</v>
      </c>
      <c r="L37" s="12">
        <f t="shared" si="4"/>
        <v>2.6668888872484011</v>
      </c>
      <c r="M37" s="12">
        <f t="shared" si="5"/>
        <v>1.8955504953968736</v>
      </c>
    </row>
    <row r="38" spans="1:13" ht="14.25" x14ac:dyDescent="0.2">
      <c r="A38" s="10" t="s">
        <v>42</v>
      </c>
      <c r="B38" s="11">
        <v>754775.83406999998</v>
      </c>
      <c r="C38" s="11">
        <v>553967.13427000004</v>
      </c>
      <c r="D38" s="12">
        <f t="shared" si="0"/>
        <v>-26.605078055715332</v>
      </c>
      <c r="E38" s="12">
        <f t="shared" si="1"/>
        <v>2.6406814567995465</v>
      </c>
      <c r="F38" s="11">
        <v>6158937.4458699999</v>
      </c>
      <c r="G38" s="11">
        <v>6728370.5289099999</v>
      </c>
      <c r="H38" s="12">
        <f t="shared" si="2"/>
        <v>9.2456383596142029</v>
      </c>
      <c r="I38" s="12">
        <f t="shared" si="3"/>
        <v>3.4572967906249086</v>
      </c>
      <c r="J38" s="11">
        <v>8107421.5348199997</v>
      </c>
      <c r="K38" s="11">
        <v>8043964.8584099999</v>
      </c>
      <c r="L38" s="12">
        <f t="shared" si="4"/>
        <v>-0.78269861925230089</v>
      </c>
      <c r="M38" s="12">
        <f t="shared" si="5"/>
        <v>3.4354733411590814</v>
      </c>
    </row>
    <row r="39" spans="1:13" ht="14.25" x14ac:dyDescent="0.2">
      <c r="A39" s="10" t="s">
        <v>43</v>
      </c>
      <c r="B39" s="11">
        <v>820107.25635000004</v>
      </c>
      <c r="C39" s="11">
        <v>707566.57911000005</v>
      </c>
      <c r="D39" s="12">
        <f>(C39-B39)/B39*100</f>
        <v>-13.722677902019514</v>
      </c>
      <c r="E39" s="12">
        <f t="shared" si="1"/>
        <v>3.3728678640278176</v>
      </c>
      <c r="F39" s="11">
        <v>5122555.0729700001</v>
      </c>
      <c r="G39" s="11">
        <v>6700418.71208</v>
      </c>
      <c r="H39" s="12">
        <f t="shared" si="2"/>
        <v>30.802277703871951</v>
      </c>
      <c r="I39" s="12">
        <f t="shared" si="3"/>
        <v>3.4429340669604986</v>
      </c>
      <c r="J39" s="11">
        <v>6322152.8714699997</v>
      </c>
      <c r="K39" s="11">
        <v>8311625.2954099998</v>
      </c>
      <c r="L39" s="12">
        <f t="shared" si="4"/>
        <v>31.468274563841991</v>
      </c>
      <c r="M39" s="12">
        <f t="shared" si="5"/>
        <v>3.5497876515746851</v>
      </c>
    </row>
    <row r="40" spans="1:13" ht="14.25" x14ac:dyDescent="0.2">
      <c r="A40" s="10" t="s">
        <v>44</v>
      </c>
      <c r="B40" s="11">
        <v>628409.07669999998</v>
      </c>
      <c r="C40" s="11">
        <v>666649.11531999998</v>
      </c>
      <c r="D40" s="12">
        <f>(C40-B40)/B40*100</f>
        <v>6.0852142398725491</v>
      </c>
      <c r="E40" s="12">
        <f t="shared" si="1"/>
        <v>3.1778202137156653</v>
      </c>
      <c r="F40" s="11">
        <v>5906716.0637299996</v>
      </c>
      <c r="G40" s="11">
        <v>6114262.7295500003</v>
      </c>
      <c r="H40" s="12">
        <f t="shared" si="2"/>
        <v>3.5137403521803652</v>
      </c>
      <c r="I40" s="12">
        <f t="shared" si="3"/>
        <v>3.1417444715749343</v>
      </c>
      <c r="J40" s="11">
        <v>7109386.3217399996</v>
      </c>
      <c r="K40" s="11">
        <v>7345735.3224900002</v>
      </c>
      <c r="L40" s="12">
        <f t="shared" si="4"/>
        <v>3.3244641668615209</v>
      </c>
      <c r="M40" s="12">
        <f t="shared" si="5"/>
        <v>3.1372685380693301</v>
      </c>
    </row>
    <row r="41" spans="1:13" ht="15.75" x14ac:dyDescent="0.25">
      <c r="A41" s="8" t="s">
        <v>8</v>
      </c>
      <c r="B41" s="7">
        <f>B42</f>
        <v>566555.50026999996</v>
      </c>
      <c r="C41" s="7">
        <f>C42</f>
        <v>583810.07874000003</v>
      </c>
      <c r="D41" s="9">
        <f t="shared" si="0"/>
        <v>3.0455230708689891</v>
      </c>
      <c r="E41" s="9">
        <f t="shared" si="1"/>
        <v>2.782938470263125</v>
      </c>
      <c r="F41" s="7">
        <f>F42</f>
        <v>4988002.6209399998</v>
      </c>
      <c r="G41" s="7">
        <f>G42</f>
        <v>5092128.2500799997</v>
      </c>
      <c r="H41" s="9">
        <f t="shared" si="2"/>
        <v>2.0875215402428386</v>
      </c>
      <c r="I41" s="9">
        <f t="shared" si="3"/>
        <v>2.6165322763970957</v>
      </c>
      <c r="J41" s="7">
        <f>J42</f>
        <v>5975513.0084100002</v>
      </c>
      <c r="K41" s="7">
        <f>K42</f>
        <v>6111963.2292299997</v>
      </c>
      <c r="L41" s="9">
        <f t="shared" si="4"/>
        <v>2.2834896456247016</v>
      </c>
      <c r="M41" s="9">
        <f t="shared" si="5"/>
        <v>2.6103404360613629</v>
      </c>
    </row>
    <row r="42" spans="1:13" ht="14.25" x14ac:dyDescent="0.2">
      <c r="A42" s="10" t="s">
        <v>45</v>
      </c>
      <c r="B42" s="11">
        <v>566555.50026999996</v>
      </c>
      <c r="C42" s="11">
        <v>583810.07874000003</v>
      </c>
      <c r="D42" s="12">
        <f t="shared" si="0"/>
        <v>3.0455230708689891</v>
      </c>
      <c r="E42" s="12">
        <f t="shared" si="1"/>
        <v>2.782938470263125</v>
      </c>
      <c r="F42" s="11">
        <v>4988002.6209399998</v>
      </c>
      <c r="G42" s="11">
        <v>5092128.2500799997</v>
      </c>
      <c r="H42" s="12">
        <f t="shared" si="2"/>
        <v>2.0875215402428386</v>
      </c>
      <c r="I42" s="12">
        <f t="shared" si="3"/>
        <v>2.6165322763970957</v>
      </c>
      <c r="J42" s="11">
        <v>5975513.0084100002</v>
      </c>
      <c r="K42" s="11">
        <v>6111963.2292299997</v>
      </c>
      <c r="L42" s="12">
        <f t="shared" si="4"/>
        <v>2.2834896456247016</v>
      </c>
      <c r="M42" s="12">
        <f t="shared" si="5"/>
        <v>2.6103404360613629</v>
      </c>
    </row>
    <row r="43" spans="1:13" ht="15.75" x14ac:dyDescent="0.25">
      <c r="A43" s="8" t="s">
        <v>9</v>
      </c>
      <c r="B43" s="7">
        <f>B8+B22+B41</f>
        <v>20435755.158770002</v>
      </c>
      <c r="C43" s="7">
        <f>C8+C22+C41</f>
        <v>20978188.52189</v>
      </c>
      <c r="D43" s="9">
        <f t="shared" si="0"/>
        <v>2.6543348112448482</v>
      </c>
      <c r="E43" s="9">
        <f t="shared" si="1"/>
        <v>100</v>
      </c>
      <c r="F43" s="14">
        <f>F8+F22+F41</f>
        <v>186374544.77355</v>
      </c>
      <c r="G43" s="14">
        <f>G8+G22+G41</f>
        <v>194613622.61855</v>
      </c>
      <c r="H43" s="15">
        <f t="shared" si="2"/>
        <v>4.4207098426508278</v>
      </c>
      <c r="I43" s="15">
        <f t="shared" si="3"/>
        <v>100</v>
      </c>
      <c r="J43" s="14">
        <f>J8+J22+J41</f>
        <v>225893605.33425</v>
      </c>
      <c r="K43" s="14">
        <f>K8+K22+K41</f>
        <v>234144295.69393998</v>
      </c>
      <c r="L43" s="15">
        <f t="shared" si="4"/>
        <v>3.652467429293365</v>
      </c>
      <c r="M43" s="15">
        <f t="shared" si="5"/>
        <v>100</v>
      </c>
    </row>
    <row r="44" spans="1:13" ht="30" x14ac:dyDescent="0.2">
      <c r="A44" s="18" t="s">
        <v>46</v>
      </c>
      <c r="B44" s="19">
        <f>B45-B43</f>
        <v>3037557.6282299981</v>
      </c>
      <c r="C44" s="19">
        <f>C45-C43</f>
        <v>3022600.9384200163</v>
      </c>
      <c r="D44" s="20">
        <f t="shared" si="0"/>
        <v>-0.49239196882980885</v>
      </c>
      <c r="E44" s="20">
        <f t="shared" ref="E44:E45" si="6">C44/C$45*100</f>
        <v>12.593756315468191</v>
      </c>
      <c r="F44" s="19">
        <f>F45-F43</f>
        <v>29759773.366449982</v>
      </c>
      <c r="G44" s="19">
        <f>G45-G43</f>
        <v>29964817.907760024</v>
      </c>
      <c r="H44" s="21">
        <f t="shared" si="2"/>
        <v>0.68899900138756243</v>
      </c>
      <c r="I44" s="20">
        <f t="shared" ref="I44:I45" si="7">G44/G$45*100</f>
        <v>13.342695691329979</v>
      </c>
      <c r="J44" s="19">
        <f>J45-J43</f>
        <v>36199493.381749988</v>
      </c>
      <c r="K44" s="19">
        <f>K45-K43</f>
        <v>36077957.81637007</v>
      </c>
      <c r="L44" s="21">
        <f t="shared" si="4"/>
        <v>-0.33573830467249</v>
      </c>
      <c r="M44" s="20">
        <f t="shared" ref="M44:M45" si="8">K44/K$45*100</f>
        <v>13.351216396022526</v>
      </c>
    </row>
    <row r="45" spans="1:13" ht="20.25" x14ac:dyDescent="0.2">
      <c r="A45" s="22" t="s">
        <v>47</v>
      </c>
      <c r="B45" s="23">
        <v>23473312.787</v>
      </c>
      <c r="C45" s="23">
        <v>24000789.460310016</v>
      </c>
      <c r="D45" s="24">
        <f t="shared" si="0"/>
        <v>2.2471334919634467</v>
      </c>
      <c r="E45" s="25">
        <f t="shared" si="6"/>
        <v>100</v>
      </c>
      <c r="F45" s="23">
        <v>216134318.13999999</v>
      </c>
      <c r="G45" s="23">
        <v>224578440.52631003</v>
      </c>
      <c r="H45" s="24">
        <f t="shared" si="2"/>
        <v>3.9068864486575428</v>
      </c>
      <c r="I45" s="25">
        <f t="shared" si="7"/>
        <v>100</v>
      </c>
      <c r="J45" s="23">
        <v>262093098.71599999</v>
      </c>
      <c r="K45" s="23">
        <v>270222253.51031005</v>
      </c>
      <c r="L45" s="24">
        <f t="shared" si="4"/>
        <v>3.1016287090865711</v>
      </c>
      <c r="M45" s="25">
        <f t="shared" si="8"/>
        <v>100</v>
      </c>
    </row>
  </sheetData>
  <mergeCells count="5">
    <mergeCell ref="B6:E6"/>
    <mergeCell ref="F6:I6"/>
    <mergeCell ref="J6:M6"/>
    <mergeCell ref="A5:M5"/>
    <mergeCell ref="B1:J1"/>
  </mergeCells>
  <conditionalFormatting sqref="D45">
    <cfRule type="cellIs" dxfId="5" priority="5" operator="greaterThan">
      <formula>0</formula>
    </cfRule>
    <cfRule type="cellIs" dxfId="4" priority="6" operator="lessThan">
      <formula>0</formula>
    </cfRule>
  </conditionalFormatting>
  <conditionalFormatting sqref="H45">
    <cfRule type="cellIs" dxfId="3" priority="3" operator="greaterThan">
      <formula>0</formula>
    </cfRule>
    <cfRule type="cellIs" dxfId="2" priority="4" operator="lessThan">
      <formula>0</formula>
    </cfRule>
  </conditionalFormatting>
  <conditionalFormatting sqref="L45">
    <cfRule type="cellIs" dxfId="1" priority="1" operator="greaterThan">
      <formula>0</formula>
    </cfRule>
    <cfRule type="cellIs" dxfId="0" priority="2" operator="lessThan">
      <formula>0</formula>
    </cfRule>
  </conditionalFormatting>
  <printOptions horizontalCentered="1" verticalCentered="1"/>
  <pageMargins left="0.11811023622047245" right="0" top="0.19685039370078741" bottom="0.19685039370078741" header="0.39370078740157483" footer="0.35433070866141736"/>
  <pageSetup paperSize="9" scale="64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SEKTOR_USD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Kübra  Ulutaş</dc:creator>
  <cp:lastModifiedBy>Göksel Mehmet MERCAN</cp:lastModifiedBy>
  <cp:lastPrinted>2016-02-26T09:44:09Z</cp:lastPrinted>
  <dcterms:created xsi:type="dcterms:W3CDTF">2013-08-01T04:41:02Z</dcterms:created>
  <dcterms:modified xsi:type="dcterms:W3CDTF">2025-12-05T11:03:39Z</dcterms:modified>
</cp:coreProperties>
</file>