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kselm\Desktop\"/>
    </mc:Choice>
  </mc:AlternateContent>
  <xr:revisionPtr revIDLastSave="0" documentId="13_ncr:1_{8C7E71B6-537A-4E97-A2CF-5B12C844F1FB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G29" i="1"/>
  <c r="F29" i="1"/>
  <c r="C29" i="1"/>
  <c r="B29" i="1"/>
  <c r="M45" i="1"/>
  <c r="L45" i="1"/>
  <c r="I45" i="1"/>
  <c r="H45" i="1"/>
  <c r="E45" i="1"/>
  <c r="D45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L18" i="1" s="1"/>
  <c r="J18" i="1"/>
  <c r="G18" i="1"/>
  <c r="F18" i="1"/>
  <c r="H18" i="1" s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41" i="1" l="1"/>
  <c r="H41" i="1"/>
  <c r="G22" i="1"/>
  <c r="L29" i="1"/>
  <c r="K22" i="1"/>
  <c r="L23" i="1"/>
  <c r="J22" i="1"/>
  <c r="H23" i="1"/>
  <c r="H20" i="1"/>
  <c r="F8" i="1"/>
  <c r="D9" i="1"/>
  <c r="L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K43" i="1" l="1"/>
  <c r="J43" i="1"/>
  <c r="L22" i="1"/>
  <c r="L8" i="1"/>
  <c r="D8" i="1"/>
  <c r="G43" i="1"/>
  <c r="H8" i="1"/>
  <c r="F43" i="1"/>
  <c r="F44" i="1" s="1"/>
  <c r="H22" i="1"/>
  <c r="D22" i="1"/>
  <c r="B43" i="1"/>
  <c r="B44" i="1" s="1"/>
  <c r="C43" i="1"/>
  <c r="C44" i="1" s="1"/>
  <c r="E44" i="1" l="1"/>
  <c r="D44" i="1"/>
  <c r="J44" i="1"/>
  <c r="M27" i="1"/>
  <c r="K44" i="1"/>
  <c r="I8" i="1"/>
  <c r="G44" i="1"/>
  <c r="M13" i="1"/>
  <c r="M17" i="1"/>
  <c r="M15" i="1"/>
  <c r="M41" i="1"/>
  <c r="L43" i="1"/>
  <c r="M24" i="1"/>
  <c r="M12" i="1"/>
  <c r="M40" i="1"/>
  <c r="M32" i="1"/>
  <c r="M35" i="1"/>
  <c r="M14" i="1"/>
  <c r="M16" i="1"/>
  <c r="M39" i="1"/>
  <c r="M22" i="1"/>
  <c r="M21" i="1"/>
  <c r="M11" i="1"/>
  <c r="M10" i="1"/>
  <c r="M36" i="1"/>
  <c r="M33" i="1"/>
  <c r="M18" i="1"/>
  <c r="M37" i="1"/>
  <c r="M8" i="1"/>
  <c r="M43" i="1"/>
  <c r="M29" i="1"/>
  <c r="M31" i="1"/>
  <c r="M20" i="1"/>
  <c r="M28" i="1"/>
  <c r="M38" i="1"/>
  <c r="M42" i="1"/>
  <c r="M9" i="1"/>
  <c r="M26" i="1"/>
  <c r="M19" i="1"/>
  <c r="M34" i="1"/>
  <c r="M23" i="1"/>
  <c r="M30" i="1"/>
  <c r="M25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I44" i="1" l="1"/>
  <c r="H44" i="1"/>
  <c r="M44" i="1"/>
  <c r="L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<sst xmlns="http://schemas.openxmlformats.org/spreadsheetml/2006/main" count="52" uniqueCount="48">
  <si>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</si>
  <si>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</si>
  <si>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</si>
  <si>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</si>
  <si>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</si>
  <si>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</si>
  <si>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</si>
  <si>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</si>
  <si>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</si>
  <si>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</si>
  <si>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</si>
  <si>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</si>
  <si>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</si>
  <si>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</si>
  <si>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ARALıK İHRACAT RAKAMLARI</t>
  </si>
  <si>
    <t xml:space="preserve">SEKTÖREL BAZDA İHRACAT RAKAMLARI -1.000 $ </t>
  </si>
  <si>
    <t>1 - 31 ARALıK</t>
  </si>
  <si>
    <t>1 OCAK  -  31 ARALıK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</si>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</sst>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3459162</xdr:colOff>
      <xdr:row>3</xdr:row>
      <xdr:rowOff>125412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E18" sqref="E18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3417830.4008500003</v>
      </c>
      <c r="C8" s="7">
        <f>C9+C18+C20</f>
        <v>3830195.6888600001</v>
      </c>
      <c r="D8" s="9">
        <f t="shared" ref="D8:D45" si="0">(C8-B8)/B8*100</f>
        <v>12.065118500539004</v>
      </c>
      <c r="E8" s="9">
        <f t="shared" ref="E8:E43" si="1">C8/C$43*100</f>
        <v>16.487196471235329</v>
      </c>
      <c r="F8" s="7">
        <f>F9+F18+F20</f>
        <v>36187655.075210005</v>
      </c>
      <c r="G8" s="7">
        <f>G9+G18+G20</f>
        <v>36407181.295290008</v>
      </c>
      <c r="H8" s="9">
        <f t="shared" ref="H8:H45" si="2">(G8-F8)/F8*100</f>
        <v>0.60663289628397998</v>
      </c>
      <c r="I8" s="9">
        <f t="shared" ref="I8:I43" si="3">G8/G$43*100</f>
        <v>15.337671737201555</v>
      </c>
      <c r="J8" s="7">
        <f>J9+J18+J20</f>
        <v>36187655.075210005</v>
      </c>
      <c r="K8" s="7">
        <f>K9+K18+K20</f>
        <v>36407181.295290008</v>
      </c>
      <c r="L8" s="9">
        <f t="shared" ref="L8:L45" si="4">(K8-J8)/J8*100</f>
        <v>0.60663289628397998</v>
      </c>
      <c r="M8" s="9">
        <f t="shared" ref="M8:M43" si="5">K8/K$43*100</f>
        <v>15.337671737201555</v>
      </c>
    </row>
    <row r="9" spans="1:13" ht="15.75" x14ac:dyDescent="0.25">
      <c r="A9" s="8" t="s">
        <v>2</v>
      </c>
      <c r="B9" s="7">
        <f>B10+B11+B12+B13+B14+B15+B16+B17</f>
        <v>2360560.8561500004</v>
      </c>
      <c r="C9" s="7">
        <f>C10+C11+C12+C13+C14+C15+C16+C17</f>
        <v>2646117.2969300002</v>
      </c>
      <c r="D9" s="9">
        <f t="shared" si="0"/>
        <v>12.096974328623466</v>
      </c>
      <c r="E9" s="9">
        <f t="shared" si="1"/>
        <v>11.390294205412779</v>
      </c>
      <c r="F9" s="7">
        <f>F10+F11+F12+F13+F14+F15+F16+F17</f>
        <v>24433328.319910001</v>
      </c>
      <c r="G9" s="7">
        <f>G10+G11+G12+G13+G14+G15+G16+G17</f>
        <v>24373985.193060003</v>
      </c>
      <c r="H9" s="9">
        <f t="shared" si="2"/>
        <v>-0.24287778592014753</v>
      </c>
      <c r="I9" s="9">
        <f t="shared" si="3"/>
        <v>10.26830890275291</v>
      </c>
      <c r="J9" s="7">
        <f>J10+J11+J12+J13+J14+J15+J16+J17</f>
        <v>24433328.319910001</v>
      </c>
      <c r="K9" s="7">
        <f>K10+K11+K12+K13+K14+K15+K16+K17</f>
        <v>24373985.193060003</v>
      </c>
      <c r="L9" s="9">
        <f t="shared" si="4"/>
        <v>-0.24287778592014753</v>
      </c>
      <c r="M9" s="9">
        <f t="shared" si="5"/>
        <v>10.26830890275291</v>
      </c>
    </row>
    <row r="10" spans="1:13" ht="14.25" x14ac:dyDescent="0.2">
      <c r="A10" s="10" t="s">
        <v>20</v>
      </c>
      <c r="B10" s="11">
        <v>1125970.17824</v>
      </c>
      <c r="C10" s="11">
        <v>1207513.6055300001</v>
      </c>
      <c r="D10" s="12">
        <f t="shared" si="0"/>
        <v>7.2420592361922287</v>
      </c>
      <c r="E10" s="12">
        <f t="shared" si="1"/>
        <v>5.1977798716567234</v>
      </c>
      <c r="F10" s="11">
        <v>11895196.109230001</v>
      </c>
      <c r="G10" s="11">
        <v>12367119.22666</v>
      </c>
      <c r="H10" s="12">
        <f t="shared" si="2"/>
        <v>3.9673420521735996</v>
      </c>
      <c r="I10" s="12">
        <f t="shared" si="3"/>
        <v>5.2100384672703095</v>
      </c>
      <c r="J10" s="11">
        <v>11895196.109230001</v>
      </c>
      <c r="K10" s="11">
        <v>12367119.22666</v>
      </c>
      <c r="L10" s="12">
        <f t="shared" si="4"/>
        <v>3.9673420521735996</v>
      </c>
      <c r="M10" s="12">
        <f t="shared" si="5"/>
        <v>5.2100384672703095</v>
      </c>
    </row>
    <row r="11" spans="1:13" ht="14.25" x14ac:dyDescent="0.2">
      <c r="A11" s="10" t="s">
        <v>21</v>
      </c>
      <c r="B11" s="11">
        <v>349163.93852999998</v>
      </c>
      <c r="C11" s="11">
        <v>621507.52850000001</v>
      </c>
      <c r="D11" s="12">
        <f t="shared" si="0"/>
        <v>77.998773618083817</v>
      </c>
      <c r="E11" s="12">
        <f t="shared" si="1"/>
        <v>2.6752984868460419</v>
      </c>
      <c r="F11" s="11">
        <v>3400834.56494</v>
      </c>
      <c r="G11" s="11">
        <v>3704413.70401</v>
      </c>
      <c r="H11" s="12">
        <f t="shared" si="2"/>
        <v>8.9266070804992541</v>
      </c>
      <c r="I11" s="12">
        <f t="shared" si="3"/>
        <v>1.5606009405140826</v>
      </c>
      <c r="J11" s="11">
        <v>3400834.56494</v>
      </c>
      <c r="K11" s="11">
        <v>3704413.70401</v>
      </c>
      <c r="L11" s="12">
        <f t="shared" si="4"/>
        <v>8.9266070804992541</v>
      </c>
      <c r="M11" s="12">
        <f t="shared" si="5"/>
        <v>1.5606009405140826</v>
      </c>
    </row>
    <row r="12" spans="1:13" ht="14.25" x14ac:dyDescent="0.2">
      <c r="A12" s="10" t="s">
        <v>22</v>
      </c>
      <c r="B12" s="11">
        <v>247056.5442</v>
      </c>
      <c r="C12" s="11">
        <v>240897.02770999999</v>
      </c>
      <c r="D12" s="12">
        <f t="shared" si="0"/>
        <v>-2.4931606284485581</v>
      </c>
      <c r="E12" s="12">
        <f t="shared" si="1"/>
        <v>1.0369487482697033</v>
      </c>
      <c r="F12" s="11">
        <v>2724484.2888099998</v>
      </c>
      <c r="G12" s="11">
        <v>2586724.4146799999</v>
      </c>
      <c r="H12" s="12">
        <f t="shared" si="2"/>
        <v>-5.0563651512253953</v>
      </c>
      <c r="I12" s="12">
        <f t="shared" si="3"/>
        <v>1.0897391266074019</v>
      </c>
      <c r="J12" s="11">
        <v>2724484.2888099998</v>
      </c>
      <c r="K12" s="11">
        <v>2586724.4146799999</v>
      </c>
      <c r="L12" s="12">
        <f t="shared" si="4"/>
        <v>-5.0563651512253953</v>
      </c>
      <c r="M12" s="12">
        <f t="shared" si="5"/>
        <v>1.0897391266074019</v>
      </c>
    </row>
    <row r="13" spans="1:13" ht="14.25" x14ac:dyDescent="0.2">
      <c r="A13" s="10" t="s">
        <v>23</v>
      </c>
      <c r="B13" s="11">
        <v>177793.44428</v>
      </c>
      <c r="C13" s="11">
        <v>168887.81346999999</v>
      </c>
      <c r="D13" s="12">
        <f t="shared" si="0"/>
        <v>-5.0089759192554197</v>
      </c>
      <c r="E13" s="12">
        <f t="shared" si="1"/>
        <v>0.7269828459093679</v>
      </c>
      <c r="F13" s="11">
        <v>1847877.1789899999</v>
      </c>
      <c r="G13" s="11">
        <v>1742529.8868</v>
      </c>
      <c r="H13" s="12">
        <f t="shared" si="2"/>
        <v>-5.700989946073145</v>
      </c>
      <c r="I13" s="12">
        <f t="shared" si="3"/>
        <v>0.73409559447160411</v>
      </c>
      <c r="J13" s="11">
        <v>1847877.1789899999</v>
      </c>
      <c r="K13" s="11">
        <v>1742529.8868</v>
      </c>
      <c r="L13" s="12">
        <f t="shared" si="4"/>
        <v>-5.700989946073145</v>
      </c>
      <c r="M13" s="12">
        <f t="shared" si="5"/>
        <v>0.73409559447160411</v>
      </c>
    </row>
    <row r="14" spans="1:13" ht="14.25" x14ac:dyDescent="0.2">
      <c r="A14" s="10" t="s">
        <v>24</v>
      </c>
      <c r="B14" s="11">
        <v>285244.70903999999</v>
      </c>
      <c r="C14" s="11">
        <v>249027.94071</v>
      </c>
      <c r="D14" s="12">
        <f t="shared" si="0"/>
        <v>-12.696736234613661</v>
      </c>
      <c r="E14" s="12">
        <f t="shared" si="1"/>
        <v>1.0719485161696618</v>
      </c>
      <c r="F14" s="11">
        <v>2632654.34712</v>
      </c>
      <c r="G14" s="11">
        <v>2256307.4098299998</v>
      </c>
      <c r="H14" s="12">
        <f t="shared" si="2"/>
        <v>-14.29534179835291</v>
      </c>
      <c r="I14" s="12">
        <f t="shared" si="3"/>
        <v>0.95054055708138729</v>
      </c>
      <c r="J14" s="11">
        <v>2632654.34712</v>
      </c>
      <c r="K14" s="11">
        <v>2256307.4098299998</v>
      </c>
      <c r="L14" s="12">
        <f t="shared" si="4"/>
        <v>-14.29534179835291</v>
      </c>
      <c r="M14" s="12">
        <f t="shared" si="5"/>
        <v>0.95054055708138729</v>
      </c>
    </row>
    <row r="15" spans="1:13" ht="14.25" x14ac:dyDescent="0.2">
      <c r="A15" s="10" t="s">
        <v>25</v>
      </c>
      <c r="B15" s="11">
        <v>70996.07243</v>
      </c>
      <c r="C15" s="11">
        <v>43077.125829999997</v>
      </c>
      <c r="D15" s="12">
        <f t="shared" si="0"/>
        <v>-39.324635355747667</v>
      </c>
      <c r="E15" s="12">
        <f t="shared" si="1"/>
        <v>0.18542682794014703</v>
      </c>
      <c r="F15" s="11">
        <v>813047.18458</v>
      </c>
      <c r="G15" s="11">
        <v>496026.04045999999</v>
      </c>
      <c r="H15" s="12">
        <f t="shared" si="2"/>
        <v>-38.991727679835122</v>
      </c>
      <c r="I15" s="12">
        <f t="shared" si="3"/>
        <v>0.20896659150769159</v>
      </c>
      <c r="J15" s="11">
        <v>813047.18458</v>
      </c>
      <c r="K15" s="11">
        <v>496026.04045999999</v>
      </c>
      <c r="L15" s="12">
        <f t="shared" si="4"/>
        <v>-38.991727679835122</v>
      </c>
      <c r="M15" s="12">
        <f t="shared" si="5"/>
        <v>0.20896659150769159</v>
      </c>
    </row>
    <row r="16" spans="1:13" ht="14.25" x14ac:dyDescent="0.2">
      <c r="A16" s="10" t="s">
        <v>26</v>
      </c>
      <c r="B16" s="11">
        <v>90528.891539999997</v>
      </c>
      <c r="C16" s="11">
        <v>100850.4501</v>
      </c>
      <c r="D16" s="12">
        <f t="shared" si="0"/>
        <v>11.401397260497161</v>
      </c>
      <c r="E16" s="12">
        <f t="shared" si="1"/>
        <v>0.4341138991533105</v>
      </c>
      <c r="F16" s="11">
        <v>978568.04997000005</v>
      </c>
      <c r="G16" s="11">
        <v>1060938.5370199999</v>
      </c>
      <c r="H16" s="12">
        <f t="shared" si="2"/>
        <v>8.4174510962753288</v>
      </c>
      <c r="I16" s="12">
        <f t="shared" si="3"/>
        <v>0.44695377217419369</v>
      </c>
      <c r="J16" s="11">
        <v>978568.04997000005</v>
      </c>
      <c r="K16" s="11">
        <v>1060938.5370199999</v>
      </c>
      <c r="L16" s="12">
        <f t="shared" si="4"/>
        <v>8.4174510962753288</v>
      </c>
      <c r="M16" s="12">
        <f t="shared" si="5"/>
        <v>0.44695377217419369</v>
      </c>
    </row>
    <row r="17" spans="1:13" ht="14.25" x14ac:dyDescent="0.2">
      <c r="A17" s="10" t="s">
        <v>27</v>
      </c>
      <c r="B17" s="11">
        <v>13807.07789</v>
      </c>
      <c r="C17" s="11">
        <v>14355.80508</v>
      </c>
      <c r="D17" s="12">
        <f t="shared" si="0"/>
        <v>3.974245632360951</v>
      </c>
      <c r="E17" s="12">
        <f t="shared" si="1"/>
        <v>6.1795009467822917E-2</v>
      </c>
      <c r="F17" s="11">
        <v>140666.59627000001</v>
      </c>
      <c r="G17" s="11">
        <v>159925.9736</v>
      </c>
      <c r="H17" s="12">
        <f t="shared" si="2"/>
        <v>13.691507323482059</v>
      </c>
      <c r="I17" s="12">
        <f t="shared" si="3"/>
        <v>6.7373853126237282E-2</v>
      </c>
      <c r="J17" s="11">
        <v>140666.59627000001</v>
      </c>
      <c r="K17" s="11">
        <v>159925.9736</v>
      </c>
      <c r="L17" s="12">
        <f t="shared" si="4"/>
        <v>13.691507323482059</v>
      </c>
      <c r="M17" s="12">
        <f t="shared" si="5"/>
        <v>6.7373853126237282E-2</v>
      </c>
    </row>
    <row r="18" spans="1:13" ht="15.75" x14ac:dyDescent="0.25">
      <c r="A18" s="8" t="s">
        <v>3</v>
      </c>
      <c r="B18" s="7">
        <f>B19</f>
        <v>348906.67934999999</v>
      </c>
      <c r="C18" s="7">
        <f>C19</f>
        <v>446904.15331999998</v>
      </c>
      <c r="D18" s="9">
        <f t="shared" si="0"/>
        <v>28.087015746607548</v>
      </c>
      <c r="E18" s="9">
        <f t="shared" si="1"/>
        <v>1.9237128277879059</v>
      </c>
      <c r="F18" s="7">
        <f>F19</f>
        <v>3862882.17288</v>
      </c>
      <c r="G18" s="7">
        <f>G19</f>
        <v>4046113.79421</v>
      </c>
      <c r="H18" s="9">
        <f t="shared" si="2"/>
        <v>4.7433914142245328</v>
      </c>
      <c r="I18" s="9">
        <f t="shared" si="3"/>
        <v>1.7045528650959996</v>
      </c>
      <c r="J18" s="7">
        <f>J19</f>
        <v>3862882.17288</v>
      </c>
      <c r="K18" s="7">
        <f>K19</f>
        <v>4046113.79421</v>
      </c>
      <c r="L18" s="9">
        <f t="shared" si="4"/>
        <v>4.7433914142245328</v>
      </c>
      <c r="M18" s="9">
        <f t="shared" si="5"/>
        <v>1.7045528650959996</v>
      </c>
    </row>
    <row r="19" spans="1:13" ht="14.25" x14ac:dyDescent="0.2">
      <c r="A19" s="10" t="s">
        <v>28</v>
      </c>
      <c r="B19" s="11">
        <v>348906.67934999999</v>
      </c>
      <c r="C19" s="11">
        <v>446904.15331999998</v>
      </c>
      <c r="D19" s="12">
        <f t="shared" si="0"/>
        <v>28.087015746607548</v>
      </c>
      <c r="E19" s="12">
        <f t="shared" si="1"/>
        <v>1.9237128277879059</v>
      </c>
      <c r="F19" s="11">
        <v>3862882.17288</v>
      </c>
      <c r="G19" s="11">
        <v>4046113.79421</v>
      </c>
      <c r="H19" s="12">
        <f t="shared" si="2"/>
        <v>4.7433914142245328</v>
      </c>
      <c r="I19" s="12">
        <f t="shared" si="3"/>
        <v>1.7045528650959996</v>
      </c>
      <c r="J19" s="11">
        <v>3862882.17288</v>
      </c>
      <c r="K19" s="11">
        <v>4046113.79421</v>
      </c>
      <c r="L19" s="12">
        <f t="shared" si="4"/>
        <v>4.7433914142245328</v>
      </c>
      <c r="M19" s="12">
        <f t="shared" si="5"/>
        <v>1.7045528650959996</v>
      </c>
    </row>
    <row r="20" spans="1:13" ht="15.75" x14ac:dyDescent="0.25">
      <c r="A20" s="8" t="s">
        <v>11</v>
      </c>
      <c r="B20" s="7">
        <f>B21</f>
        <v>708362.86534999998</v>
      </c>
      <c r="C20" s="7">
        <f>C21</f>
        <v>737174.23861</v>
      </c>
      <c r="D20" s="9">
        <f t="shared" si="0"/>
        <v>4.0673184139550296</v>
      </c>
      <c r="E20" s="9">
        <f t="shared" si="1"/>
        <v>3.1731894380346444</v>
      </c>
      <c r="F20" s="7">
        <f>F21</f>
        <v>7891444.5824199999</v>
      </c>
      <c r="G20" s="7">
        <f>G21</f>
        <v>7987082.3080200003</v>
      </c>
      <c r="H20" s="9">
        <f t="shared" si="2"/>
        <v>1.2119165838540564</v>
      </c>
      <c r="I20" s="9">
        <f t="shared" si="3"/>
        <v>3.3648099693526436</v>
      </c>
      <c r="J20" s="7">
        <f>J21</f>
        <v>7891444.5824199999</v>
      </c>
      <c r="K20" s="7">
        <f>K21</f>
        <v>7987082.3080200003</v>
      </c>
      <c r="L20" s="9">
        <f t="shared" si="4"/>
        <v>1.2119165838540564</v>
      </c>
      <c r="M20" s="9">
        <f t="shared" si="5"/>
        <v>3.3648099693526436</v>
      </c>
    </row>
    <row r="21" spans="1:13" ht="14.25" x14ac:dyDescent="0.2">
      <c r="A21" s="10" t="s">
        <v>29</v>
      </c>
      <c r="B21" s="11">
        <v>708362.86534999998</v>
      </c>
      <c r="C21" s="11">
        <v>737174.23861</v>
      </c>
      <c r="D21" s="12">
        <f t="shared" si="0"/>
        <v>4.0673184139550296</v>
      </c>
      <c r="E21" s="12">
        <f t="shared" si="1"/>
        <v>3.1731894380346444</v>
      </c>
      <c r="F21" s="11">
        <v>7891444.5824199999</v>
      </c>
      <c r="G21" s="11">
        <v>7987082.3080200003</v>
      </c>
      <c r="H21" s="12">
        <f t="shared" si="2"/>
        <v>1.2119165838540564</v>
      </c>
      <c r="I21" s="12">
        <f t="shared" si="3"/>
        <v>3.3648099693526436</v>
      </c>
      <c r="J21" s="11">
        <v>7891444.5824199999</v>
      </c>
      <c r="K21" s="11">
        <v>7987082.3080200003</v>
      </c>
      <c r="L21" s="12">
        <f t="shared" si="4"/>
        <v>1.2119165838540564</v>
      </c>
      <c r="M21" s="12">
        <f t="shared" si="5"/>
        <v>3.3648099693526436</v>
      </c>
    </row>
    <row r="22" spans="1:13" ht="16.5" x14ac:dyDescent="0.25">
      <c r="A22" s="17" t="s">
        <v>4</v>
      </c>
      <c r="B22" s="7">
        <f>B23+B27+B29</f>
        <v>16179590.337740002</v>
      </c>
      <c r="C22" s="7">
        <f>C23+C27+C29</f>
        <v>18812025.009349998</v>
      </c>
      <c r="D22" s="9">
        <f t="shared" si="0"/>
        <v>16.270094709812657</v>
      </c>
      <c r="E22" s="9">
        <f t="shared" si="1"/>
        <v>80.976946753146123</v>
      </c>
      <c r="F22" s="7">
        <f>F23+F27+F29</f>
        <v>183703736.26012999</v>
      </c>
      <c r="G22" s="7">
        <f>G23+G27+G29</f>
        <v>194750686.47478998</v>
      </c>
      <c r="H22" s="9">
        <f t="shared" si="2"/>
        <v>6.0134597366148155</v>
      </c>
      <c r="I22" s="9">
        <f t="shared" si="3"/>
        <v>82.044860202660558</v>
      </c>
      <c r="J22" s="7">
        <f>J23+J27+J29</f>
        <v>183703736.26012999</v>
      </c>
      <c r="K22" s="7">
        <f>K23+K27+K29</f>
        <v>194750686.47478998</v>
      </c>
      <c r="L22" s="9">
        <f t="shared" si="4"/>
        <v>6.0134597366148155</v>
      </c>
      <c r="M22" s="9">
        <f t="shared" si="5"/>
        <v>82.044860202660558</v>
      </c>
    </row>
    <row r="23" spans="1:13" ht="15.75" x14ac:dyDescent="0.25">
      <c r="A23" s="8" t="s">
        <v>5</v>
      </c>
      <c r="B23" s="7">
        <f>B24+B25+B26</f>
        <v>1137632.3741299999</v>
      </c>
      <c r="C23" s="7">
        <f>C24+C25+C26</f>
        <v>1167737.6244999999</v>
      </c>
      <c r="D23" s="9">
        <f>(C23-B23)/B23*100</f>
        <v>2.6463074587713717</v>
      </c>
      <c r="E23" s="9">
        <f t="shared" si="1"/>
        <v>5.026562924181925</v>
      </c>
      <c r="F23" s="7">
        <f>F24+F25+F26</f>
        <v>13882161.498760002</v>
      </c>
      <c r="G23" s="7">
        <f>G24+G25+G26</f>
        <v>13692211.77809</v>
      </c>
      <c r="H23" s="9">
        <f t="shared" si="2"/>
        <v>-1.3683007555197257</v>
      </c>
      <c r="I23" s="9">
        <f t="shared" si="3"/>
        <v>5.7682754373450429</v>
      </c>
      <c r="J23" s="7">
        <f>J24+J25+J26</f>
        <v>13882161.498760002</v>
      </c>
      <c r="K23" s="7">
        <f>K24+K25+K26</f>
        <v>13692211.77809</v>
      </c>
      <c r="L23" s="9">
        <f t="shared" si="4"/>
        <v>-1.3683007555197257</v>
      </c>
      <c r="M23" s="9">
        <f t="shared" si="5"/>
        <v>5.7682754373450429</v>
      </c>
    </row>
    <row r="24" spans="1:13" ht="14.25" x14ac:dyDescent="0.2">
      <c r="A24" s="10" t="s">
        <v>30</v>
      </c>
      <c r="B24" s="11">
        <v>780506.48904999997</v>
      </c>
      <c r="C24" s="11">
        <v>782187.26471999998</v>
      </c>
      <c r="D24" s="12">
        <f t="shared" si="0"/>
        <v>0.2153442275727615</v>
      </c>
      <c r="E24" s="12">
        <f t="shared" si="1"/>
        <v>3.3669494089413279</v>
      </c>
      <c r="F24" s="11">
        <v>9489279.8037800007</v>
      </c>
      <c r="G24" s="11">
        <v>9408630.0827099998</v>
      </c>
      <c r="H24" s="12">
        <f t="shared" si="2"/>
        <v>-0.84990349887116345</v>
      </c>
      <c r="I24" s="12">
        <f t="shared" si="3"/>
        <v>3.9636817400097488</v>
      </c>
      <c r="J24" s="11">
        <v>9489279.8037800007</v>
      </c>
      <c r="K24" s="11">
        <v>9408630.0827099998</v>
      </c>
      <c r="L24" s="12">
        <f t="shared" si="4"/>
        <v>-0.84990349887116345</v>
      </c>
      <c r="M24" s="12">
        <f t="shared" si="5"/>
        <v>3.9636817400097488</v>
      </c>
    </row>
    <row r="25" spans="1:13" ht="14.25" x14ac:dyDescent="0.2">
      <c r="A25" s="10" t="s">
        <v>31</v>
      </c>
      <c r="B25" s="11">
        <v>109988.15637</v>
      </c>
      <c r="C25" s="11">
        <v>100440.32610000001</v>
      </c>
      <c r="D25" s="12">
        <f t="shared" si="0"/>
        <v>-8.6807803540965836</v>
      </c>
      <c r="E25" s="12">
        <f t="shared" si="1"/>
        <v>0.43234850763944205</v>
      </c>
      <c r="F25" s="11">
        <v>1525940.48028</v>
      </c>
      <c r="G25" s="11">
        <v>1445057.8426900001</v>
      </c>
      <c r="H25" s="12">
        <f t="shared" si="2"/>
        <v>-5.3005106447637136</v>
      </c>
      <c r="I25" s="12">
        <f t="shared" si="3"/>
        <v>0.60877612723386509</v>
      </c>
      <c r="J25" s="11">
        <v>1525940.48028</v>
      </c>
      <c r="K25" s="11">
        <v>1445057.8426900001</v>
      </c>
      <c r="L25" s="12">
        <f t="shared" si="4"/>
        <v>-5.3005106447637136</v>
      </c>
      <c r="M25" s="12">
        <f t="shared" si="5"/>
        <v>0.60877612723386509</v>
      </c>
    </row>
    <row r="26" spans="1:13" ht="14.25" x14ac:dyDescent="0.2">
      <c r="A26" s="10" t="s">
        <v>32</v>
      </c>
      <c r="B26" s="11">
        <v>247137.72871</v>
      </c>
      <c r="C26" s="11">
        <v>285110.03367999999</v>
      </c>
      <c r="D26" s="12">
        <f t="shared" si="0"/>
        <v>15.364835295770652</v>
      </c>
      <c r="E26" s="12">
        <f t="shared" si="1"/>
        <v>1.2272650076011558</v>
      </c>
      <c r="F26" s="11">
        <v>2866941.2146999999</v>
      </c>
      <c r="G26" s="11">
        <v>2838523.8526900001</v>
      </c>
      <c r="H26" s="12">
        <f t="shared" si="2"/>
        <v>-0.99120839535502769</v>
      </c>
      <c r="I26" s="12">
        <f t="shared" si="3"/>
        <v>1.1958175701014286</v>
      </c>
      <c r="J26" s="11">
        <v>2866941.2146999999</v>
      </c>
      <c r="K26" s="11">
        <v>2838523.8526900001</v>
      </c>
      <c r="L26" s="12">
        <f t="shared" si="4"/>
        <v>-0.99120839535502769</v>
      </c>
      <c r="M26" s="12">
        <f t="shared" si="5"/>
        <v>1.1958175701014286</v>
      </c>
    </row>
    <row r="27" spans="1:13" ht="15.75" x14ac:dyDescent="0.25">
      <c r="A27" s="8" t="s">
        <v>6</v>
      </c>
      <c r="B27" s="7">
        <f>B28</f>
        <v>2656428.6096399999</v>
      </c>
      <c r="C27" s="7">
        <f>C28</f>
        <v>2643741.9250400001</v>
      </c>
      <c r="D27" s="9">
        <f t="shared" si="0"/>
        <v>-0.47758424803740945</v>
      </c>
      <c r="E27" s="9">
        <f t="shared" si="1"/>
        <v>11.380069343232346</v>
      </c>
      <c r="F27" s="7">
        <f>F28</f>
        <v>30738472.81941</v>
      </c>
      <c r="G27" s="7">
        <f>G28</f>
        <v>31931877.949019998</v>
      </c>
      <c r="H27" s="9">
        <f t="shared" si="2"/>
        <v>3.8824476955029961</v>
      </c>
      <c r="I27" s="9">
        <f t="shared" si="3"/>
        <v>13.452309256300868</v>
      </c>
      <c r="J27" s="7">
        <f>J28</f>
        <v>30738472.81941</v>
      </c>
      <c r="K27" s="7">
        <f>K28</f>
        <v>31931877.949019998</v>
      </c>
      <c r="L27" s="9">
        <f t="shared" si="4"/>
        <v>3.8824476955029961</v>
      </c>
      <c r="M27" s="9">
        <f t="shared" si="5"/>
        <v>13.452309256300868</v>
      </c>
    </row>
    <row r="28" spans="1:13" ht="14.25" x14ac:dyDescent="0.2">
      <c r="A28" s="10" t="s">
        <v>33</v>
      </c>
      <c r="B28" s="11">
        <v>2656428.6096399999</v>
      </c>
      <c r="C28" s="11">
        <v>2643741.9250400001</v>
      </c>
      <c r="D28" s="12">
        <f t="shared" si="0"/>
        <v>-0.47758424803740945</v>
      </c>
      <c r="E28" s="12">
        <f t="shared" si="1"/>
        <v>11.380069343232346</v>
      </c>
      <c r="F28" s="11">
        <v>30738472.81941</v>
      </c>
      <c r="G28" s="11">
        <v>31931877.949019998</v>
      </c>
      <c r="H28" s="12">
        <f t="shared" si="2"/>
        <v>3.8824476955029961</v>
      </c>
      <c r="I28" s="12">
        <f t="shared" si="3"/>
        <v>13.452309256300868</v>
      </c>
      <c r="J28" s="11">
        <v>30738472.81941</v>
      </c>
      <c r="K28" s="11">
        <v>31931877.949019998</v>
      </c>
      <c r="L28" s="12">
        <f t="shared" si="4"/>
        <v>3.8824476955029961</v>
      </c>
      <c r="M28" s="12">
        <f t="shared" si="5"/>
        <v>13.452309256300868</v>
      </c>
    </row>
    <row r="29" spans="1:13" ht="15.75" x14ac:dyDescent="0.25">
      <c r="A29" s="8" t="s">
        <v>7</v>
      </c>
      <c r="B29" s="7">
        <f>B30+B31+B32+B33+B34+B35+B36+B37+B38+B39+B40</f>
        <v>12385529.353970002</v>
      </c>
      <c r="C29" s="7">
        <f>C30+C31+C32+C33+C34+C35+C36+C37+C38+C39+C40</f>
        <v>15000545.459809998</v>
      </c>
      <c r="D29" s="9">
        <f t="shared" si="0"/>
        <v>21.113478730739839</v>
      </c>
      <c r="E29" s="9">
        <f t="shared" si="1"/>
        <v>64.570314485731856</v>
      </c>
      <c r="F29" s="7">
        <f>F30+F31+F32+F33+F34+F35+F36+F37+F38+F39+F40</f>
        <v>139083101.94195998</v>
      </c>
      <c r="G29" s="7">
        <f>G30+G31+G32+G33+G34+G35+G36+G37+G38+G39+G40</f>
        <v>149126596.74767998</v>
      </c>
      <c r="H29" s="9">
        <f t="shared" si="2"/>
        <v>7.2212185847790478</v>
      </c>
      <c r="I29" s="9">
        <f t="shared" si="3"/>
        <v>62.824275509014647</v>
      </c>
      <c r="J29" s="7">
        <f>J30+J31+J32+J33+J34+J35+J36+J37+J38+J39+J40</f>
        <v>139083101.94195998</v>
      </c>
      <c r="K29" s="7">
        <f>K30+K31+K32+K33+K34+K35+K36+K37+K38+K39+K40</f>
        <v>149126596.74767998</v>
      </c>
      <c r="L29" s="9">
        <f t="shared" si="4"/>
        <v>7.2212185847790478</v>
      </c>
      <c r="M29" s="9">
        <f t="shared" si="5"/>
        <v>62.824275509014647</v>
      </c>
    </row>
    <row r="30" spans="1:13" ht="14.25" x14ac:dyDescent="0.2">
      <c r="A30" s="10" t="s">
        <v>34</v>
      </c>
      <c r="B30" s="11">
        <v>1259901.16653</v>
      </c>
      <c r="C30" s="11">
        <v>1271980.5467900001</v>
      </c>
      <c r="D30" s="12">
        <f t="shared" si="0"/>
        <v>0.95875617714275518</v>
      </c>
      <c r="E30" s="12">
        <f t="shared" si="1"/>
        <v>5.4752798253913477</v>
      </c>
      <c r="F30" s="11">
        <v>17909575.076650001</v>
      </c>
      <c r="G30" s="11">
        <v>16773431.511259999</v>
      </c>
      <c r="H30" s="12">
        <f t="shared" si="2"/>
        <v>-6.3437773399284829</v>
      </c>
      <c r="I30" s="12">
        <f t="shared" si="3"/>
        <v>7.0663362906213463</v>
      </c>
      <c r="J30" s="11">
        <v>17909575.076650001</v>
      </c>
      <c r="K30" s="11">
        <v>16773431.511259999</v>
      </c>
      <c r="L30" s="12">
        <f t="shared" si="4"/>
        <v>-6.3437773399284829</v>
      </c>
      <c r="M30" s="12">
        <f t="shared" si="5"/>
        <v>7.0663362906213463</v>
      </c>
    </row>
    <row r="31" spans="1:13" ht="14.25" x14ac:dyDescent="0.2">
      <c r="A31" s="10" t="s">
        <v>35</v>
      </c>
      <c r="B31" s="11">
        <v>3483704.4030300002</v>
      </c>
      <c r="C31" s="11">
        <v>3760665.6924800002</v>
      </c>
      <c r="D31" s="12">
        <f t="shared" si="0"/>
        <v>7.9501948905053226</v>
      </c>
      <c r="E31" s="12">
        <f t="shared" si="1"/>
        <v>16.187902439263159</v>
      </c>
      <c r="F31" s="11">
        <v>37197331.570500001</v>
      </c>
      <c r="G31" s="11">
        <v>41521095.55985</v>
      </c>
      <c r="H31" s="12">
        <f t="shared" si="2"/>
        <v>11.623855278852947</v>
      </c>
      <c r="I31" s="12">
        <f t="shared" si="3"/>
        <v>17.492069179998392</v>
      </c>
      <c r="J31" s="11">
        <v>37197331.570500001</v>
      </c>
      <c r="K31" s="11">
        <v>41521095.55985</v>
      </c>
      <c r="L31" s="12">
        <f t="shared" si="4"/>
        <v>11.623855278852947</v>
      </c>
      <c r="M31" s="12">
        <f t="shared" si="5"/>
        <v>17.492069179998392</v>
      </c>
    </row>
    <row r="32" spans="1:13" ht="14.25" x14ac:dyDescent="0.2">
      <c r="A32" s="10" t="s">
        <v>36</v>
      </c>
      <c r="B32" s="11">
        <v>221165.67335</v>
      </c>
      <c r="C32" s="11">
        <v>291551.20499</v>
      </c>
      <c r="D32" s="12">
        <f t="shared" si="0"/>
        <v>31.824799289089135</v>
      </c>
      <c r="E32" s="12">
        <f t="shared" si="1"/>
        <v>1.254991229841373</v>
      </c>
      <c r="F32" s="11">
        <v>1911744.6593200001</v>
      </c>
      <c r="G32" s="11">
        <v>2243951.98385</v>
      </c>
      <c r="H32" s="12">
        <f t="shared" si="2"/>
        <v>17.377180729154734</v>
      </c>
      <c r="I32" s="12">
        <f t="shared" si="3"/>
        <v>0.94533544476254272</v>
      </c>
      <c r="J32" s="11">
        <v>1911744.6593200001</v>
      </c>
      <c r="K32" s="11">
        <v>2243951.98385</v>
      </c>
      <c r="L32" s="12">
        <f t="shared" si="4"/>
        <v>17.377180729154734</v>
      </c>
      <c r="M32" s="12">
        <f t="shared" si="5"/>
        <v>0.94533544476254272</v>
      </c>
    </row>
    <row r="33" spans="1:13" ht="14.25" x14ac:dyDescent="0.2">
      <c r="A33" s="10" t="s">
        <v>37</v>
      </c>
      <c r="B33" s="11">
        <v>1476886.28137</v>
      </c>
      <c r="C33" s="11">
        <v>1730868.0889300001</v>
      </c>
      <c r="D33" s="12">
        <f t="shared" si="0"/>
        <v>17.197113329836043</v>
      </c>
      <c r="E33" s="12">
        <f t="shared" si="1"/>
        <v>7.4505755230679069</v>
      </c>
      <c r="F33" s="11">
        <v>16666787.687790001</v>
      </c>
      <c r="G33" s="11">
        <v>17731750.035799999</v>
      </c>
      <c r="H33" s="12">
        <f t="shared" si="2"/>
        <v>6.3897276905386127</v>
      </c>
      <c r="I33" s="12">
        <f t="shared" si="3"/>
        <v>7.4700581505988826</v>
      </c>
      <c r="J33" s="11">
        <v>16666787.687790001</v>
      </c>
      <c r="K33" s="11">
        <v>17731750.035799999</v>
      </c>
      <c r="L33" s="12">
        <f t="shared" si="4"/>
        <v>6.3897276905386127</v>
      </c>
      <c r="M33" s="12">
        <f t="shared" si="5"/>
        <v>7.4700581505988826</v>
      </c>
    </row>
    <row r="34" spans="1:13" ht="14.25" x14ac:dyDescent="0.2">
      <c r="A34" s="10" t="s">
        <v>38</v>
      </c>
      <c r="B34" s="11">
        <v>963185.96527000004</v>
      </c>
      <c r="C34" s="11">
        <v>1153265.5915999999</v>
      </c>
      <c r="D34" s="12">
        <f t="shared" si="0"/>
        <v>19.734468024221762</v>
      </c>
      <c r="E34" s="12">
        <f t="shared" si="1"/>
        <v>4.9642676084479396</v>
      </c>
      <c r="F34" s="11">
        <v>11180482.32113</v>
      </c>
      <c r="G34" s="11">
        <v>11261558.62109</v>
      </c>
      <c r="H34" s="12">
        <f t="shared" si="2"/>
        <v>0.72515923402315385</v>
      </c>
      <c r="I34" s="12">
        <f t="shared" si="3"/>
        <v>4.7442862433812243</v>
      </c>
      <c r="J34" s="11">
        <v>11180482.32113</v>
      </c>
      <c r="K34" s="11">
        <v>11261558.62109</v>
      </c>
      <c r="L34" s="12">
        <f t="shared" si="4"/>
        <v>0.72515923402315385</v>
      </c>
      <c r="M34" s="12">
        <f t="shared" si="5"/>
        <v>4.7442862433812243</v>
      </c>
    </row>
    <row r="35" spans="1:13" ht="14.25" x14ac:dyDescent="0.2">
      <c r="A35" s="10" t="s">
        <v>39</v>
      </c>
      <c r="B35" s="11">
        <v>972272.09291999997</v>
      </c>
      <c r="C35" s="11">
        <v>1109431.0840799999</v>
      </c>
      <c r="D35" s="12">
        <f t="shared" si="0"/>
        <v>14.107058318219737</v>
      </c>
      <c r="E35" s="12">
        <f t="shared" si="1"/>
        <v>4.7755806074667486</v>
      </c>
      <c r="F35" s="11">
        <v>12427979.37108</v>
      </c>
      <c r="G35" s="11">
        <v>13242144.515149999</v>
      </c>
      <c r="H35" s="12">
        <f t="shared" si="2"/>
        <v>6.5510661046361873</v>
      </c>
      <c r="I35" s="12">
        <f t="shared" si="3"/>
        <v>5.5786704283044903</v>
      </c>
      <c r="J35" s="11">
        <v>12427979.37108</v>
      </c>
      <c r="K35" s="11">
        <v>13242144.515149999</v>
      </c>
      <c r="L35" s="12">
        <f t="shared" si="4"/>
        <v>6.5510661046361873</v>
      </c>
      <c r="M35" s="12">
        <f t="shared" si="5"/>
        <v>5.5786704283044903</v>
      </c>
    </row>
    <row r="36" spans="1:13" ht="14.25" x14ac:dyDescent="0.2">
      <c r="A36" s="10" t="s">
        <v>40</v>
      </c>
      <c r="B36" s="11">
        <v>1433514.0757200001</v>
      </c>
      <c r="C36" s="11">
        <v>1509662.1347099999</v>
      </c>
      <c r="D36" s="12">
        <f t="shared" si="0"/>
        <v>5.3119854405164117</v>
      </c>
      <c r="E36" s="12">
        <f t="shared" si="1"/>
        <v>6.4983876130768836</v>
      </c>
      <c r="F36" s="11">
        <v>16133280.762159999</v>
      </c>
      <c r="G36" s="11">
        <v>16541573.19094</v>
      </c>
      <c r="H36" s="12">
        <f t="shared" si="2"/>
        <v>2.5307464414654901</v>
      </c>
      <c r="I36" s="12">
        <f t="shared" si="3"/>
        <v>6.9686586709846079</v>
      </c>
      <c r="J36" s="11">
        <v>16133280.762159999</v>
      </c>
      <c r="K36" s="11">
        <v>16541573.19094</v>
      </c>
      <c r="L36" s="12">
        <f t="shared" si="4"/>
        <v>2.5307464414654901</v>
      </c>
      <c r="M36" s="12">
        <f t="shared" si="5"/>
        <v>6.9686586709846079</v>
      </c>
    </row>
    <row r="37" spans="1:13" ht="14.25" x14ac:dyDescent="0.2">
      <c r="A37" s="13" t="s">
        <v>41</v>
      </c>
      <c r="B37" s="11">
        <v>339573.18560999999</v>
      </c>
      <c r="C37" s="11">
        <v>385459.7819</v>
      </c>
      <c r="D37" s="12">
        <f t="shared" si="0"/>
        <v>13.513021120195514</v>
      </c>
      <c r="E37" s="12">
        <f t="shared" si="1"/>
        <v>1.6592236199389421</v>
      </c>
      <c r="F37" s="11">
        <v>4310795.2139499998</v>
      </c>
      <c r="G37" s="11">
        <v>4499901.1892299997</v>
      </c>
      <c r="H37" s="12">
        <f t="shared" si="2"/>
        <v>4.3868002513327768</v>
      </c>
      <c r="I37" s="12">
        <f t="shared" si="3"/>
        <v>1.8957250969379902</v>
      </c>
      <c r="J37" s="11">
        <v>4310795.2139499998</v>
      </c>
      <c r="K37" s="11">
        <v>4499901.1892299997</v>
      </c>
      <c r="L37" s="12">
        <f t="shared" si="4"/>
        <v>4.3868002513327768</v>
      </c>
      <c r="M37" s="12">
        <f t="shared" si="5"/>
        <v>1.8957250969379902</v>
      </c>
    </row>
    <row r="38" spans="1:13" ht="14.25" x14ac:dyDescent="0.2">
      <c r="A38" s="10" t="s">
        <v>42</v>
      </c>
      <c r="B38" s="11">
        <v>630922.95608000003</v>
      </c>
      <c r="C38" s="11">
        <v>553630.15913000004</v>
      </c>
      <c r="D38" s="12">
        <f t="shared" si="0"/>
        <v>-12.250750460916718</v>
      </c>
      <c r="E38" s="12">
        <f t="shared" si="1"/>
        <v>2.3831182392391925</v>
      </c>
      <c r="F38" s="11">
        <v>7473883.6589599997</v>
      </c>
      <c r="G38" s="11">
        <v>7905941.4091499997</v>
      </c>
      <c r="H38" s="12">
        <f t="shared" si="2"/>
        <v>5.7809001304433121</v>
      </c>
      <c r="I38" s="12">
        <f t="shared" si="3"/>
        <v>3.3306268102325904</v>
      </c>
      <c r="J38" s="11">
        <v>7473883.6589599997</v>
      </c>
      <c r="K38" s="11">
        <v>7905941.4091499997</v>
      </c>
      <c r="L38" s="12">
        <f t="shared" si="4"/>
        <v>5.7809001304433121</v>
      </c>
      <c r="M38" s="12">
        <f t="shared" si="5"/>
        <v>3.3306268102325904</v>
      </c>
    </row>
    <row r="39" spans="1:13" ht="14.25" x14ac:dyDescent="0.2">
      <c r="A39" s="10" t="s">
        <v>43</v>
      </c>
      <c r="B39" s="11">
        <v>997520.48196</v>
      </c>
      <c r="C39" s="11">
        <v>2571032.9853699999</v>
      </c>
      <c r="D39" s="12">
        <f>(C39-B39)/B39*100</f>
        <v>157.74237540649284</v>
      </c>
      <c r="E39" s="12">
        <f t="shared" si="1"/>
        <v>11.067091450995388</v>
      </c>
      <c r="F39" s="11">
        <v>6733636.6871199999</v>
      </c>
      <c r="G39" s="11">
        <v>10016302.478119999</v>
      </c>
      <c r="H39" s="12">
        <f t="shared" si="2"/>
        <v>48.750265919143423</v>
      </c>
      <c r="I39" s="12">
        <f t="shared" si="3"/>
        <v>4.2196828747573951</v>
      </c>
      <c r="J39" s="11">
        <v>6733636.6871199999</v>
      </c>
      <c r="K39" s="11">
        <v>10016302.478119999</v>
      </c>
      <c r="L39" s="12">
        <f t="shared" si="4"/>
        <v>48.750265919143423</v>
      </c>
      <c r="M39" s="12">
        <f t="shared" si="5"/>
        <v>4.2196828747573951</v>
      </c>
    </row>
    <row r="40" spans="1:13" ht="14.25" x14ac:dyDescent="0.2">
      <c r="A40" s="10" t="s">
        <v>44</v>
      </c>
      <c r="B40" s="11">
        <v>606883.07212999999</v>
      </c>
      <c r="C40" s="11">
        <v>662998.18983000005</v>
      </c>
      <c r="D40" s="12">
        <f>(C40-B40)/B40*100</f>
        <v>9.2464463546578681</v>
      </c>
      <c r="E40" s="12">
        <f t="shared" si="1"/>
        <v>2.8538963290029784</v>
      </c>
      <c r="F40" s="11">
        <v>7137604.9332999997</v>
      </c>
      <c r="G40" s="11">
        <v>7388946.2532400005</v>
      </c>
      <c r="H40" s="12">
        <f t="shared" si="2"/>
        <v>3.521367773766594</v>
      </c>
      <c r="I40" s="12">
        <f t="shared" si="3"/>
        <v>3.1128263184352001</v>
      </c>
      <c r="J40" s="11">
        <v>7137604.9332999997</v>
      </c>
      <c r="K40" s="11">
        <v>7388946.2532400005</v>
      </c>
      <c r="L40" s="12">
        <f t="shared" si="4"/>
        <v>3.521367773766594</v>
      </c>
      <c r="M40" s="12">
        <f t="shared" si="5"/>
        <v>3.1128263184352001</v>
      </c>
    </row>
    <row r="41" spans="1:13" ht="15.75" x14ac:dyDescent="0.25">
      <c r="A41" s="8" t="s">
        <v>8</v>
      </c>
      <c r="B41" s="7">
        <f>B42</f>
        <v>534487.07449000003</v>
      </c>
      <c r="C41" s="7">
        <f>C42</f>
        <v>589113.35875000001</v>
      </c>
      <c r="D41" s="9">
        <f t="shared" si="0"/>
        <v>10.220319043659496</v>
      </c>
      <c r="E41" s="9">
        <f t="shared" si="1"/>
        <v>2.5358567756185506</v>
      </c>
      <c r="F41" s="7">
        <f>F42</f>
        <v>6007978.8576499997</v>
      </c>
      <c r="G41" s="7">
        <f>G42</f>
        <v>6213109.5144600002</v>
      </c>
      <c r="H41" s="9">
        <f t="shared" si="2"/>
        <v>3.4143039060266713</v>
      </c>
      <c r="I41" s="9">
        <f t="shared" si="3"/>
        <v>2.6174680601378899</v>
      </c>
      <c r="J41" s="7">
        <f>J42</f>
        <v>6007978.8576499997</v>
      </c>
      <c r="K41" s="7">
        <f>K42</f>
        <v>6213109.5144600002</v>
      </c>
      <c r="L41" s="9">
        <f t="shared" si="4"/>
        <v>3.4143039060266713</v>
      </c>
      <c r="M41" s="9">
        <f t="shared" si="5"/>
        <v>2.6174680601378899</v>
      </c>
    </row>
    <row r="42" spans="1:13" ht="14.25" x14ac:dyDescent="0.2">
      <c r="A42" s="10" t="s">
        <v>45</v>
      </c>
      <c r="B42" s="11">
        <v>534487.07449000003</v>
      </c>
      <c r="C42" s="11">
        <v>589113.35875000001</v>
      </c>
      <c r="D42" s="12">
        <f t="shared" si="0"/>
        <v>10.220319043659496</v>
      </c>
      <c r="E42" s="12">
        <f t="shared" si="1"/>
        <v>2.5358567756185506</v>
      </c>
      <c r="F42" s="11">
        <v>6007978.8576499997</v>
      </c>
      <c r="G42" s="11">
        <v>6213109.5144600002</v>
      </c>
      <c r="H42" s="12">
        <f t="shared" si="2"/>
        <v>3.4143039060266713</v>
      </c>
      <c r="I42" s="12">
        <f t="shared" si="3"/>
        <v>2.6174680601378899</v>
      </c>
      <c r="J42" s="11">
        <v>6007978.8576499997</v>
      </c>
      <c r="K42" s="11">
        <v>6213109.5144600002</v>
      </c>
      <c r="L42" s="12">
        <f t="shared" si="4"/>
        <v>3.4143039060266713</v>
      </c>
      <c r="M42" s="12">
        <f t="shared" si="5"/>
        <v>2.6174680601378899</v>
      </c>
    </row>
    <row r="43" spans="1:13" ht="15.75" x14ac:dyDescent="0.25">
      <c r="A43" s="8" t="s">
        <v>9</v>
      </c>
      <c r="B43" s="7">
        <f>B8+B22+B41</f>
        <v>20131907.813080002</v>
      </c>
      <c r="C43" s="7">
        <f>C8+C22+C41</f>
        <v>23231334.056959998</v>
      </c>
      <c r="D43" s="9">
        <f t="shared" si="0"/>
        <v>15.395591280555401</v>
      </c>
      <c r="E43" s="9">
        <f t="shared" si="1"/>
        <v>100</v>
      </c>
      <c r="F43" s="14">
        <f>F8+F22+F41</f>
        <v>225899370.19299001</v>
      </c>
      <c r="G43" s="14">
        <f>G8+G22+G41</f>
        <v>237370977.28453997</v>
      </c>
      <c r="H43" s="15">
        <f t="shared" si="2"/>
        <v>5.0781934813494862</v>
      </c>
      <c r="I43" s="15">
        <f t="shared" si="3"/>
        <v>100</v>
      </c>
      <c r="J43" s="14">
        <f>J8+J22+J41</f>
        <v>225899370.19299001</v>
      </c>
      <c r="K43" s="14">
        <f>K8+K22+K41</f>
        <v>237370977.28453997</v>
      </c>
      <c r="L43" s="15">
        <f t="shared" si="4"/>
        <v>5.0781934813494862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3275113.3009199984</v>
      </c>
      <c r="C44" s="19">
        <f>C45-C43</f>
        <v>3179386.1270400025</v>
      </c>
      <c r="D44" s="20">
        <f t="shared" si="0"/>
        <v>-2.922866022775628</v>
      </c>
      <c r="E44" s="20">
        <f t="shared" ref="E44:E45" si="6">C44/C$45*100</f>
        <v>12.038240929780176</v>
      </c>
      <c r="F44" s="19">
        <f>F45-F43</f>
        <v>35878760.931010008</v>
      </c>
      <c r="G44" s="19">
        <f>G45-G43</f>
        <v>36063041.422460049</v>
      </c>
      <c r="H44" s="21">
        <f t="shared" si="2"/>
        <v>0.51361999876302289</v>
      </c>
      <c r="I44" s="20">
        <f t="shared" ref="I44:I45" si="7">G44/G$45*100</f>
        <v>13.18893735058754</v>
      </c>
      <c r="J44" s="19">
        <f>J45-J43</f>
        <v>35878760.931010008</v>
      </c>
      <c r="K44" s="19">
        <f>K45-K43</f>
        <v>36063041.422460049</v>
      </c>
      <c r="L44" s="21">
        <f t="shared" si="4"/>
        <v>0.51361999876302289</v>
      </c>
      <c r="M44" s="20">
        <f t="shared" ref="M44:M45" si="8">K44/K$45*100</f>
        <v>13.18893735058754</v>
      </c>
    </row>
    <row r="45" spans="1:13" ht="20.25" x14ac:dyDescent="0.2">
      <c r="A45" s="22" t="s">
        <v>47</v>
      </c>
      <c r="B45" s="23">
        <v>23407021.114</v>
      </c>
      <c r="C45" s="23">
        <v>26410720.184</v>
      </c>
      <c r="D45" s="24">
        <f t="shared" si="0"/>
        <v>12.832470459914502</v>
      </c>
      <c r="E45" s="25">
        <f t="shared" si="6"/>
        <v>100</v>
      </c>
      <c r="F45" s="23">
        <v>261778131.12400001</v>
      </c>
      <c r="G45" s="23">
        <v>273434018.70700002</v>
      </c>
      <c r="H45" s="24">
        <f t="shared" si="2"/>
        <v>4.4525826251998115</v>
      </c>
      <c r="I45" s="25">
        <f t="shared" si="7"/>
        <v>100</v>
      </c>
      <c r="J45" s="23">
        <v>261778131.12400001</v>
      </c>
      <c r="K45" s="23">
        <v>273434018.70700002</v>
      </c>
      <c r="L45" s="24">
        <f t="shared" si="4"/>
        <v>4.4525826251998115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Göksel Mehmet MERCAN</cp:lastModifiedBy>
  <cp:lastPrinted>2016-02-26T09:44:09Z</cp:lastPrinted>
  <dcterms:created xsi:type="dcterms:W3CDTF">2013-08-01T04:41:02Z</dcterms:created>
  <dcterms:modified xsi:type="dcterms:W3CDTF">2026-01-06T06:57:19Z</dcterms:modified>
</cp:coreProperties>
</file>