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ökselm\Desktop\"/>
    </mc:Choice>
  </mc:AlternateContent>
  <xr:revisionPtr revIDLastSave="0" documentId="13_ncr:1_{3FA08450-C4D4-493A-B926-362076F55E9D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L45" i="1"/>
  <c r="I45" i="1"/>
  <c r="H45" i="1"/>
  <c r="E45" i="1"/>
  <c r="D45" i="1"/>
  <c r="K44" i="1"/>
  <c r="M44" i="1" s="1"/>
  <c r="J44" i="1"/>
  <c r="G44" i="1"/>
  <c r="H44" i="1" s="1"/>
  <c r="F44" i="1"/>
  <c r="C44" i="1"/>
  <c r="E44" i="1" s="1"/>
  <c r="B44" i="1"/>
  <c r="K29" i="1"/>
  <c r="J29" i="1"/>
  <c r="G29" i="1"/>
  <c r="F29" i="1"/>
  <c r="C29" i="1"/>
  <c r="B29" i="1"/>
  <c r="L44" i="1" l="1"/>
  <c r="I44" i="1"/>
  <c r="D44" i="1"/>
  <c r="K41" i="1" l="1"/>
  <c r="J41" i="1"/>
  <c r="G41" i="1"/>
  <c r="F41" i="1"/>
  <c r="C41" i="1"/>
  <c r="B41" i="1"/>
  <c r="K27" i="1"/>
  <c r="J27" i="1"/>
  <c r="J22" i="1" s="1"/>
  <c r="G27" i="1"/>
  <c r="F27" i="1"/>
  <c r="C27" i="1"/>
  <c r="B27" i="1"/>
  <c r="K23" i="1"/>
  <c r="J23" i="1"/>
  <c r="G23" i="1"/>
  <c r="F23" i="1"/>
  <c r="C23" i="1"/>
  <c r="B23" i="1"/>
  <c r="K20" i="1"/>
  <c r="J20" i="1"/>
  <c r="G20" i="1"/>
  <c r="F20" i="1"/>
  <c r="C20" i="1"/>
  <c r="B20" i="1"/>
  <c r="K18" i="1"/>
  <c r="J18" i="1"/>
  <c r="G18" i="1"/>
  <c r="F18" i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8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41" i="1" l="1"/>
  <c r="H18" i="1"/>
  <c r="G22" i="1"/>
  <c r="L41" i="1"/>
  <c r="L29" i="1"/>
  <c r="K22" i="1"/>
  <c r="L22" i="1" s="1"/>
  <c r="L23" i="1"/>
  <c r="H23" i="1"/>
  <c r="H20" i="1"/>
  <c r="F8" i="1"/>
  <c r="L9" i="1"/>
  <c r="D9" i="1"/>
  <c r="H9" i="1"/>
  <c r="D20" i="1"/>
  <c r="D18" i="1"/>
  <c r="H27" i="1"/>
  <c r="J8" i="1"/>
  <c r="B8" i="1"/>
  <c r="K8" i="1"/>
  <c r="D41" i="1"/>
  <c r="C8" i="1"/>
  <c r="D27" i="1"/>
  <c r="D29" i="1"/>
  <c r="G8" i="1"/>
  <c r="D23" i="1"/>
  <c r="B22" i="1"/>
  <c r="F22" i="1"/>
  <c r="H29" i="1"/>
  <c r="L27" i="1"/>
  <c r="L20" i="1"/>
  <c r="C22" i="1"/>
  <c r="K43" i="1" l="1"/>
  <c r="M27" i="1" s="1"/>
  <c r="L8" i="1"/>
  <c r="J43" i="1"/>
  <c r="D8" i="1"/>
  <c r="G43" i="1"/>
  <c r="I8" i="1" s="1"/>
  <c r="H8" i="1"/>
  <c r="F43" i="1"/>
  <c r="H22" i="1"/>
  <c r="D22" i="1"/>
  <c r="B43" i="1"/>
  <c r="C43" i="1"/>
  <c r="M22" i="1" l="1"/>
  <c r="M21" i="1"/>
  <c r="M30" i="1"/>
  <c r="M20" i="1"/>
  <c r="M28" i="1"/>
  <c r="M38" i="1"/>
  <c r="M29" i="1"/>
  <c r="M19" i="1"/>
  <c r="M24" i="1"/>
  <c r="M40" i="1"/>
  <c r="M17" i="1"/>
  <c r="M12" i="1"/>
  <c r="M32" i="1"/>
  <c r="M41" i="1"/>
  <c r="M15" i="1"/>
  <c r="M42" i="1"/>
  <c r="M14" i="1"/>
  <c r="M18" i="1"/>
  <c r="M33" i="1"/>
  <c r="M37" i="1"/>
  <c r="M16" i="1"/>
  <c r="M9" i="1"/>
  <c r="M39" i="1"/>
  <c r="M43" i="1"/>
  <c r="M26" i="1"/>
  <c r="M31" i="1"/>
  <c r="M23" i="1"/>
  <c r="M25" i="1"/>
  <c r="M34" i="1"/>
  <c r="M13" i="1"/>
  <c r="M8" i="1"/>
  <c r="M35" i="1"/>
  <c r="M11" i="1"/>
  <c r="M10" i="1"/>
  <c r="M36" i="1"/>
  <c r="L43" i="1"/>
  <c r="I15" i="1"/>
  <c r="I42" i="1"/>
  <c r="I10" i="1"/>
  <c r="I24" i="1"/>
  <c r="I23" i="1"/>
  <c r="I32" i="1"/>
  <c r="I30" i="1"/>
  <c r="I35" i="1"/>
  <c r="I16" i="1"/>
  <c r="I22" i="1"/>
  <c r="I20" i="1"/>
  <c r="H43" i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I41" i="1"/>
  <c r="I39" i="1"/>
  <c r="I18" i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E16" i="1"/>
  <c r="E10" i="1"/>
  <c r="E11" i="1"/>
  <c r="E27" i="1"/>
  <c r="E22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<sst xmlns="http://schemas.openxmlformats.org/spreadsheetml/2006/main" count="52" uniqueCount="48">
  <si>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</si>
  <si>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</si>
  <si>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</si>
  <si>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</si>
  <si>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</si>
  <si>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</si>
  <si>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</si>
  <si>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</si>
  <si>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</si>
  <si>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</si>
  <si>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</si>
  <si>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</si>
  <si>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1 - 31 OCAK İHRACAT RAKAMLARI</t>
  </si>
  <si>
    <t xml:space="preserve">SEKTÖREL BAZDA İHRACAT RAKAMLARI -1.000 $ </t>
  </si>
  <si>
    <t>1 - 31 OCAK</t>
  </si>
  <si>
    <t>1 OCAK  -  31 OCAK</t>
  </si>
  <si>
    <t>2024 - 2025</t>
  </si>
  <si>
    <t>2025 - 2026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</si>
  <si>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</si>
  <si>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</si>
  <si>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</si>
  <si>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</si>
  <si>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</si>
  <si>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</si>
  <si>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</si>
  <si>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</si>
  <si>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</si>
  <si>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</si>
  <si>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</si>
  <si>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</si>
  <si>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</si>
  <si>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</si>
  <si>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</si>
  <si>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</si>
  <si>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</si>
  <si>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</si>
  <si>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</si>
  <si>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</si>
  <si>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</si>
  <si>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</si>
  <si>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</si>
  <si>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</si>
  <si>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</si>
  <si>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</si>
  <si>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Değişim    ('26/'25)</t>
  </si>
  <si>
    <t xml:space="preserve"> Pay(26)  (%)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</si>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</sst>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1" defaultTableStyle="TableStyleMedium2" defaultPivotStyle="PivotStyleLight16">
    <tableStyle name="Invisible" pivot="0" table="0" count="0" xr9:uid="{4A6D7B34-0A8D-46C1-8FA0-181EAECFCAA4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3452812</xdr:colOff>
      <xdr:row>3</xdr:row>
      <xdr:rowOff>119062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A11" sqref="A11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12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14</v>
      </c>
      <c r="C6" s="26"/>
      <c r="D6" s="26"/>
      <c r="E6" s="26"/>
      <c r="F6" s="26" t="s">
        <v>15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2025</v>
      </c>
      <c r="C7" s="5">
        <v>2026</v>
      </c>
      <c r="D7" s="6" t="s">
        <v>44</v>
      </c>
      <c r="E7" s="6" t="s">
        <v>45</v>
      </c>
      <c r="F7" s="4">
        <v>2025</v>
      </c>
      <c r="G7" s="5">
        <v>2026</v>
      </c>
      <c r="H7" s="6" t="s">
        <v>44</v>
      </c>
      <c r="I7" s="6" t="s">
        <v>45</v>
      </c>
      <c r="J7" s="4" t="s">
        <v>16</v>
      </c>
      <c r="K7" s="4" t="s">
        <v>17</v>
      </c>
      <c r="L7" s="6" t="s">
        <v>44</v>
      </c>
      <c r="M7" s="6" t="s">
        <v>45</v>
      </c>
    </row>
    <row r="8" spans="1:13" ht="16.5" x14ac:dyDescent="0.25">
      <c r="A8" s="17" t="s">
        <v>1</v>
      </c>
      <c r="B8" s="7">
        <f>B9+B18+B20</f>
        <v>3006129.5844699997</v>
      </c>
      <c r="C8" s="7">
        <f>C9+C18+C20</f>
        <v>2984665.8812500001</v>
      </c>
      <c r="D8" s="9">
        <f t="shared" ref="D8:D45" si="0">(C8-B8)/B8*100</f>
        <v>-0.71399793711100956</v>
      </c>
      <c r="E8" s="9">
        <f t="shared" ref="E8:E43" si="1">C8/C$43*100</f>
        <v>16.951857971327382</v>
      </c>
      <c r="F8" s="7">
        <f>F9+F18+F20</f>
        <v>3006129.5844699997</v>
      </c>
      <c r="G8" s="7">
        <f>G9+G18+G20</f>
        <v>2984665.8812500001</v>
      </c>
      <c r="H8" s="9">
        <f t="shared" ref="H8:H45" si="2">(G8-F8)/F8*100</f>
        <v>-0.71399793711100956</v>
      </c>
      <c r="I8" s="9">
        <f t="shared" ref="I8:I43" si="3">G8/G$43*100</f>
        <v>16.951857971327382</v>
      </c>
      <c r="J8" s="7">
        <f>J9+J18+J20</f>
        <v>36100378.158500008</v>
      </c>
      <c r="K8" s="7">
        <f>K9+K18+K20</f>
        <v>36373169.321139991</v>
      </c>
      <c r="L8" s="9">
        <f t="shared" ref="L8:L45" si="4">(K8-J8)/J8*100</f>
        <v>0.7556462745134791</v>
      </c>
      <c r="M8" s="9">
        <f t="shared" ref="M8:M43" si="5">K8/K$43*100</f>
        <v>15.377837323528651</v>
      </c>
    </row>
    <row r="9" spans="1:13" ht="15.75" x14ac:dyDescent="0.25">
      <c r="A9" s="8" t="s">
        <v>2</v>
      </c>
      <c r="B9" s="7">
        <f>B10+B11+B12+B13+B14+B15+B16+B17</f>
        <v>2113458.2297699996</v>
      </c>
      <c r="C9" s="7">
        <f>C10+C11+C12+C13+C14+C15+C16+C17</f>
        <v>2058705.9987999999</v>
      </c>
      <c r="D9" s="9">
        <f t="shared" si="0"/>
        <v>-2.5906464674231193</v>
      </c>
      <c r="E9" s="9">
        <f t="shared" si="1"/>
        <v>11.692729801220283</v>
      </c>
      <c r="F9" s="7">
        <f>F10+F11+F12+F13+F14+F15+F16+F17</f>
        <v>2113458.2297699996</v>
      </c>
      <c r="G9" s="7">
        <f>G10+G11+G12+G13+G14+G15+G16+G17</f>
        <v>2058705.9987999999</v>
      </c>
      <c r="H9" s="9">
        <f t="shared" si="2"/>
        <v>-2.5906464674231193</v>
      </c>
      <c r="I9" s="9">
        <f t="shared" si="3"/>
        <v>11.692729801220283</v>
      </c>
      <c r="J9" s="7">
        <f>J10+J11+J12+J13+J14+J15+J16+J17</f>
        <v>24410862.418290004</v>
      </c>
      <c r="K9" s="7">
        <f>K10+K11+K12+K13+K14+K15+K16+K17</f>
        <v>24309306.550059993</v>
      </c>
      <c r="L9" s="9">
        <f t="shared" si="4"/>
        <v>-0.41602736720157779</v>
      </c>
      <c r="M9" s="9">
        <f t="shared" si="5"/>
        <v>10.277481136551557</v>
      </c>
    </row>
    <row r="10" spans="1:13" ht="14.25" x14ac:dyDescent="0.2">
      <c r="A10" s="10" t="s">
        <v>18</v>
      </c>
      <c r="B10" s="11">
        <v>1024884.65185</v>
      </c>
      <c r="C10" s="11">
        <v>929385.02364999999</v>
      </c>
      <c r="D10" s="12">
        <f t="shared" si="0"/>
        <v>-9.3180855062679946</v>
      </c>
      <c r="E10" s="12">
        <f t="shared" si="1"/>
        <v>5.2785817737814291</v>
      </c>
      <c r="F10" s="11">
        <v>1024884.65185</v>
      </c>
      <c r="G10" s="11">
        <v>929385.02364999999</v>
      </c>
      <c r="H10" s="12">
        <f t="shared" si="2"/>
        <v>-9.3180855062679946</v>
      </c>
      <c r="I10" s="12">
        <f t="shared" si="3"/>
        <v>5.2785817737814291</v>
      </c>
      <c r="J10" s="11">
        <v>11910078.10761</v>
      </c>
      <c r="K10" s="11">
        <v>12268266.779139999</v>
      </c>
      <c r="L10" s="12">
        <f t="shared" si="4"/>
        <v>3.0074418345009226</v>
      </c>
      <c r="M10" s="12">
        <f t="shared" si="5"/>
        <v>5.1867740505531739</v>
      </c>
    </row>
    <row r="11" spans="1:13" ht="14.25" x14ac:dyDescent="0.2">
      <c r="A11" s="10" t="s">
        <v>19</v>
      </c>
      <c r="B11" s="11">
        <v>352916.11739000003</v>
      </c>
      <c r="C11" s="11">
        <v>513367.87005000003</v>
      </c>
      <c r="D11" s="12">
        <f t="shared" si="0"/>
        <v>45.464557937060214</v>
      </c>
      <c r="E11" s="12">
        <f t="shared" si="1"/>
        <v>2.9157498917385567</v>
      </c>
      <c r="F11" s="11">
        <v>352916.11739000003</v>
      </c>
      <c r="G11" s="11">
        <v>513367.87005000003</v>
      </c>
      <c r="H11" s="12">
        <f t="shared" si="2"/>
        <v>45.464557937060214</v>
      </c>
      <c r="I11" s="12">
        <f t="shared" si="3"/>
        <v>2.9157498917385567</v>
      </c>
      <c r="J11" s="11">
        <v>3387964.6521899998</v>
      </c>
      <c r="K11" s="11">
        <v>3864117.1746</v>
      </c>
      <c r="L11" s="12">
        <f t="shared" si="4"/>
        <v>14.054235250129086</v>
      </c>
      <c r="M11" s="12">
        <f t="shared" si="5"/>
        <v>1.6336702690220668</v>
      </c>
    </row>
    <row r="12" spans="1:13" ht="14.25" x14ac:dyDescent="0.2">
      <c r="A12" s="10" t="s">
        <v>20</v>
      </c>
      <c r="B12" s="11">
        <v>209828.84138</v>
      </c>
      <c r="C12" s="11">
        <v>187381.6721</v>
      </c>
      <c r="D12" s="12">
        <f t="shared" si="0"/>
        <v>-10.697847413334463</v>
      </c>
      <c r="E12" s="12">
        <f t="shared" si="1"/>
        <v>1.0642623389853978</v>
      </c>
      <c r="F12" s="11">
        <v>209828.84138</v>
      </c>
      <c r="G12" s="11">
        <v>187381.6721</v>
      </c>
      <c r="H12" s="12">
        <f t="shared" si="2"/>
        <v>-10.697847413334463</v>
      </c>
      <c r="I12" s="12">
        <f t="shared" si="3"/>
        <v>1.0642623389853978</v>
      </c>
      <c r="J12" s="11">
        <v>2702252.53204</v>
      </c>
      <c r="K12" s="11">
        <v>2563602.2491799998</v>
      </c>
      <c r="L12" s="12">
        <f t="shared" si="4"/>
        <v>-5.1309150871746798</v>
      </c>
      <c r="M12" s="12">
        <f t="shared" si="5"/>
        <v>1.0838389693803736</v>
      </c>
    </row>
    <row r="13" spans="1:13" ht="14.25" x14ac:dyDescent="0.2">
      <c r="A13" s="10" t="s">
        <v>21</v>
      </c>
      <c r="B13" s="11">
        <v>163152.75396</v>
      </c>
      <c r="C13" s="11">
        <v>138972.20188000001</v>
      </c>
      <c r="D13" s="12">
        <f t="shared" si="0"/>
        <v>-14.820805345356487</v>
      </c>
      <c r="E13" s="12">
        <f t="shared" si="1"/>
        <v>0.78931348498068876</v>
      </c>
      <c r="F13" s="11">
        <v>163152.75396</v>
      </c>
      <c r="G13" s="11">
        <v>138972.20188000001</v>
      </c>
      <c r="H13" s="12">
        <f t="shared" si="2"/>
        <v>-14.820805345356487</v>
      </c>
      <c r="I13" s="12">
        <f t="shared" si="3"/>
        <v>0.78931348498068876</v>
      </c>
      <c r="J13" s="11">
        <v>1850910.8330399999</v>
      </c>
      <c r="K13" s="11">
        <v>1717286.36369</v>
      </c>
      <c r="L13" s="12">
        <f t="shared" si="4"/>
        <v>-7.2193898790105653</v>
      </c>
      <c r="M13" s="12">
        <f t="shared" si="5"/>
        <v>0.72603379995788631</v>
      </c>
    </row>
    <row r="14" spans="1:13" ht="14.25" x14ac:dyDescent="0.2">
      <c r="A14" s="10" t="s">
        <v>22</v>
      </c>
      <c r="B14" s="11">
        <v>207207.54506</v>
      </c>
      <c r="C14" s="11">
        <v>180835.44237</v>
      </c>
      <c r="D14" s="12">
        <f t="shared" si="0"/>
        <v>-12.727385328735769</v>
      </c>
      <c r="E14" s="12">
        <f t="shared" si="1"/>
        <v>1.0270820444245321</v>
      </c>
      <c r="F14" s="11">
        <v>207207.54506</v>
      </c>
      <c r="G14" s="11">
        <v>180835.44237</v>
      </c>
      <c r="H14" s="12">
        <f t="shared" si="2"/>
        <v>-12.727385328735769</v>
      </c>
      <c r="I14" s="12">
        <f t="shared" si="3"/>
        <v>1.0270820444245321</v>
      </c>
      <c r="J14" s="11">
        <v>2633733.56231</v>
      </c>
      <c r="K14" s="11">
        <v>2225974.7590899998</v>
      </c>
      <c r="L14" s="12">
        <f t="shared" si="4"/>
        <v>-15.482158448190267</v>
      </c>
      <c r="M14" s="12">
        <f t="shared" si="5"/>
        <v>0.94109692310128479</v>
      </c>
    </row>
    <row r="15" spans="1:13" ht="14.25" x14ac:dyDescent="0.2">
      <c r="A15" s="10" t="s">
        <v>23</v>
      </c>
      <c r="B15" s="11">
        <v>51206.495269999999</v>
      </c>
      <c r="C15" s="11">
        <v>29950.333419999999</v>
      </c>
      <c r="D15" s="12">
        <f t="shared" si="0"/>
        <v>-41.510675038237196</v>
      </c>
      <c r="E15" s="12">
        <f t="shared" si="1"/>
        <v>0.17010741521161676</v>
      </c>
      <c r="F15" s="11">
        <v>51206.495269999999</v>
      </c>
      <c r="G15" s="11">
        <v>29950.333419999999</v>
      </c>
      <c r="H15" s="12">
        <f t="shared" si="2"/>
        <v>-41.510675038237196</v>
      </c>
      <c r="I15" s="12">
        <f t="shared" si="3"/>
        <v>0.17010741521161676</v>
      </c>
      <c r="J15" s="11">
        <v>780816.77914999996</v>
      </c>
      <c r="K15" s="11">
        <v>474671.95873999997</v>
      </c>
      <c r="L15" s="12">
        <f t="shared" si="4"/>
        <v>-39.208278892683424</v>
      </c>
      <c r="M15" s="12">
        <f t="shared" si="5"/>
        <v>0.20068166452852967</v>
      </c>
    </row>
    <row r="16" spans="1:13" ht="14.25" x14ac:dyDescent="0.2">
      <c r="A16" s="10" t="s">
        <v>24</v>
      </c>
      <c r="B16" s="11">
        <v>85913.865420000002</v>
      </c>
      <c r="C16" s="11">
        <v>63852.64428</v>
      </c>
      <c r="D16" s="12">
        <f t="shared" si="0"/>
        <v>-25.678301205691461</v>
      </c>
      <c r="E16" s="12">
        <f t="shared" si="1"/>
        <v>0.36266067961849174</v>
      </c>
      <c r="F16" s="11">
        <v>85913.865420000002</v>
      </c>
      <c r="G16" s="11">
        <v>63852.64428</v>
      </c>
      <c r="H16" s="12">
        <f t="shared" si="2"/>
        <v>-25.678301205691461</v>
      </c>
      <c r="I16" s="12">
        <f t="shared" si="3"/>
        <v>0.36266067961849174</v>
      </c>
      <c r="J16" s="11">
        <v>1000075.91524</v>
      </c>
      <c r="K16" s="11">
        <v>1038866.92169</v>
      </c>
      <c r="L16" s="12">
        <f t="shared" si="4"/>
        <v>3.8788061844975887</v>
      </c>
      <c r="M16" s="12">
        <f t="shared" si="5"/>
        <v>0.43921183720602708</v>
      </c>
    </row>
    <row r="17" spans="1:13" ht="14.25" x14ac:dyDescent="0.2">
      <c r="A17" s="10" t="s">
        <v>25</v>
      </c>
      <c r="B17" s="11">
        <v>18347.959439999999</v>
      </c>
      <c r="C17" s="11">
        <v>14960.81105</v>
      </c>
      <c r="D17" s="12">
        <f t="shared" si="0"/>
        <v>-18.460627194410229</v>
      </c>
      <c r="E17" s="12">
        <f t="shared" si="1"/>
        <v>8.4972172479570826E-2</v>
      </c>
      <c r="F17" s="11">
        <v>18347.959439999999</v>
      </c>
      <c r="G17" s="11">
        <v>14960.81105</v>
      </c>
      <c r="H17" s="12">
        <f t="shared" si="2"/>
        <v>-18.460627194410229</v>
      </c>
      <c r="I17" s="12">
        <f t="shared" si="3"/>
        <v>8.4972172479570826E-2</v>
      </c>
      <c r="J17" s="11">
        <v>145030.03670999999</v>
      </c>
      <c r="K17" s="11">
        <v>156520.34393</v>
      </c>
      <c r="L17" s="12">
        <f t="shared" si="4"/>
        <v>7.9227086199915071</v>
      </c>
      <c r="M17" s="12">
        <f t="shared" si="5"/>
        <v>6.6173622802217155E-2</v>
      </c>
    </row>
    <row r="18" spans="1:13" ht="15.75" x14ac:dyDescent="0.25">
      <c r="A18" s="8" t="s">
        <v>3</v>
      </c>
      <c r="B18" s="7">
        <f>B19</f>
        <v>284326.54002000001</v>
      </c>
      <c r="C18" s="7">
        <f>C19</f>
        <v>363532.03139999998</v>
      </c>
      <c r="D18" s="9">
        <f t="shared" si="0"/>
        <v>27.857227599797231</v>
      </c>
      <c r="E18" s="9">
        <f t="shared" si="1"/>
        <v>2.064734750725266</v>
      </c>
      <c r="F18" s="7">
        <f>F19</f>
        <v>284326.54002000001</v>
      </c>
      <c r="G18" s="7">
        <f>G19</f>
        <v>363532.03139999998</v>
      </c>
      <c r="H18" s="9">
        <f t="shared" si="2"/>
        <v>27.857227599797231</v>
      </c>
      <c r="I18" s="9">
        <f t="shared" si="3"/>
        <v>2.064734750725266</v>
      </c>
      <c r="J18" s="7">
        <f>J19</f>
        <v>3791248.3096699999</v>
      </c>
      <c r="K18" s="7">
        <f>K19</f>
        <v>4123818.14463</v>
      </c>
      <c r="L18" s="9">
        <f t="shared" si="4"/>
        <v>8.7720404414488975</v>
      </c>
      <c r="M18" s="9">
        <f t="shared" si="5"/>
        <v>1.7434665651496861</v>
      </c>
    </row>
    <row r="19" spans="1:13" ht="14.25" x14ac:dyDescent="0.2">
      <c r="A19" s="10" t="s">
        <v>26</v>
      </c>
      <c r="B19" s="11">
        <v>284326.54002000001</v>
      </c>
      <c r="C19" s="11">
        <v>363532.03139999998</v>
      </c>
      <c r="D19" s="12">
        <f t="shared" si="0"/>
        <v>27.857227599797231</v>
      </c>
      <c r="E19" s="12">
        <f t="shared" si="1"/>
        <v>2.064734750725266</v>
      </c>
      <c r="F19" s="11">
        <v>284326.54002000001</v>
      </c>
      <c r="G19" s="11">
        <v>363532.03139999998</v>
      </c>
      <c r="H19" s="12">
        <f t="shared" si="2"/>
        <v>27.857227599797231</v>
      </c>
      <c r="I19" s="12">
        <f t="shared" si="3"/>
        <v>2.064734750725266</v>
      </c>
      <c r="J19" s="11">
        <v>3791248.3096699999</v>
      </c>
      <c r="K19" s="11">
        <v>4123818.14463</v>
      </c>
      <c r="L19" s="12">
        <f t="shared" si="4"/>
        <v>8.7720404414488975</v>
      </c>
      <c r="M19" s="12">
        <f t="shared" si="5"/>
        <v>1.7434665651496861</v>
      </c>
    </row>
    <row r="20" spans="1:13" ht="15.75" x14ac:dyDescent="0.25">
      <c r="A20" s="8" t="s">
        <v>11</v>
      </c>
      <c r="B20" s="7">
        <f>B21</f>
        <v>608344.81467999995</v>
      </c>
      <c r="C20" s="7">
        <f>C21</f>
        <v>562427.85105000006</v>
      </c>
      <c r="D20" s="9">
        <f t="shared" si="0"/>
        <v>-7.5478515673965312</v>
      </c>
      <c r="E20" s="9">
        <f t="shared" si="1"/>
        <v>3.1943934193818304</v>
      </c>
      <c r="F20" s="7">
        <f>F21</f>
        <v>608344.81467999995</v>
      </c>
      <c r="G20" s="7">
        <f>G21</f>
        <v>562427.85105000006</v>
      </c>
      <c r="H20" s="9">
        <f t="shared" si="2"/>
        <v>-7.5478515673965312</v>
      </c>
      <c r="I20" s="9">
        <f t="shared" si="3"/>
        <v>3.1943934193818304</v>
      </c>
      <c r="J20" s="7">
        <f>J21</f>
        <v>7898267.4305400001</v>
      </c>
      <c r="K20" s="7">
        <f>K21</f>
        <v>7940044.6264500003</v>
      </c>
      <c r="L20" s="9">
        <f t="shared" si="4"/>
        <v>0.52894126816295906</v>
      </c>
      <c r="M20" s="9">
        <f t="shared" si="5"/>
        <v>3.356889621827408</v>
      </c>
    </row>
    <row r="21" spans="1:13" ht="14.25" x14ac:dyDescent="0.2">
      <c r="A21" s="10" t="s">
        <v>27</v>
      </c>
      <c r="B21" s="11">
        <v>608344.81467999995</v>
      </c>
      <c r="C21" s="11">
        <v>562427.85105000006</v>
      </c>
      <c r="D21" s="12">
        <f t="shared" si="0"/>
        <v>-7.5478515673965312</v>
      </c>
      <c r="E21" s="12">
        <f t="shared" si="1"/>
        <v>3.1943934193818304</v>
      </c>
      <c r="F21" s="11">
        <v>608344.81467999995</v>
      </c>
      <c r="G21" s="11">
        <v>562427.85105000006</v>
      </c>
      <c r="H21" s="12">
        <f t="shared" si="2"/>
        <v>-7.5478515673965312</v>
      </c>
      <c r="I21" s="12">
        <f t="shared" si="3"/>
        <v>3.1943934193818304</v>
      </c>
      <c r="J21" s="11">
        <v>7898267.4305400001</v>
      </c>
      <c r="K21" s="11">
        <v>7940044.6264500003</v>
      </c>
      <c r="L21" s="12">
        <f t="shared" si="4"/>
        <v>0.52894126816295906</v>
      </c>
      <c r="M21" s="12">
        <f t="shared" si="5"/>
        <v>3.356889621827408</v>
      </c>
    </row>
    <row r="22" spans="1:13" ht="16.5" x14ac:dyDescent="0.25">
      <c r="A22" s="17" t="s">
        <v>4</v>
      </c>
      <c r="B22" s="7">
        <f>B23+B27+B29</f>
        <v>14943607.747880001</v>
      </c>
      <c r="C22" s="7">
        <f>C23+C27+C29</f>
        <v>14099946.600770002</v>
      </c>
      <c r="D22" s="9">
        <f t="shared" si="0"/>
        <v>-5.6456323087688496</v>
      </c>
      <c r="E22" s="9">
        <f t="shared" si="1"/>
        <v>80.082763595451397</v>
      </c>
      <c r="F22" s="7">
        <f>F23+F27+F29</f>
        <v>14943607.747880001</v>
      </c>
      <c r="G22" s="7">
        <f>G23+G27+G29</f>
        <v>14099946.600770002</v>
      </c>
      <c r="H22" s="9">
        <f t="shared" si="2"/>
        <v>-5.6456323087688496</v>
      </c>
      <c r="I22" s="9">
        <f t="shared" si="3"/>
        <v>80.082763595451397</v>
      </c>
      <c r="J22" s="7">
        <f>J23+J27+J29</f>
        <v>185018459.90048</v>
      </c>
      <c r="K22" s="7">
        <f>K23+K27+K29</f>
        <v>193878271.77380002</v>
      </c>
      <c r="L22" s="9">
        <f t="shared" si="4"/>
        <v>4.78860967607537</v>
      </c>
      <c r="M22" s="9">
        <f t="shared" si="5"/>
        <v>81.967796030674037</v>
      </c>
    </row>
    <row r="23" spans="1:13" ht="15.75" x14ac:dyDescent="0.25">
      <c r="A23" s="8" t="s">
        <v>5</v>
      </c>
      <c r="B23" s="7">
        <f>B24+B25+B26</f>
        <v>1180635.99734</v>
      </c>
      <c r="C23" s="7">
        <f>C24+C25+C26</f>
        <v>1042825.56484</v>
      </c>
      <c r="D23" s="9">
        <f>(C23-B23)/B23*100</f>
        <v>-11.672558926755585</v>
      </c>
      <c r="E23" s="9">
        <f t="shared" si="1"/>
        <v>5.9228843587119799</v>
      </c>
      <c r="F23" s="7">
        <f>F24+F25+F26</f>
        <v>1180635.99734</v>
      </c>
      <c r="G23" s="7">
        <f>G24+G25+G26</f>
        <v>1042825.56484</v>
      </c>
      <c r="H23" s="9">
        <f t="shared" si="2"/>
        <v>-11.672558926755585</v>
      </c>
      <c r="I23" s="9">
        <f t="shared" si="3"/>
        <v>5.9228843587119799</v>
      </c>
      <c r="J23" s="7">
        <f>J24+J25+J26</f>
        <v>13919375.898630001</v>
      </c>
      <c r="K23" s="7">
        <f>K24+K25+K26</f>
        <v>13552176.437169999</v>
      </c>
      <c r="L23" s="9">
        <f t="shared" si="4"/>
        <v>-2.6380454420815158</v>
      </c>
      <c r="M23" s="9">
        <f t="shared" si="5"/>
        <v>5.7295849803617465</v>
      </c>
    </row>
    <row r="24" spans="1:13" ht="14.25" x14ac:dyDescent="0.2">
      <c r="A24" s="10" t="s">
        <v>28</v>
      </c>
      <c r="B24" s="11">
        <v>825242.08946000005</v>
      </c>
      <c r="C24" s="11">
        <v>729698.00000999996</v>
      </c>
      <c r="D24" s="12">
        <f t="shared" si="0"/>
        <v>-11.57770436945596</v>
      </c>
      <c r="E24" s="12">
        <f t="shared" si="1"/>
        <v>4.1444293432773209</v>
      </c>
      <c r="F24" s="11">
        <v>825242.08946000005</v>
      </c>
      <c r="G24" s="11">
        <v>729698.00000999996</v>
      </c>
      <c r="H24" s="12">
        <f t="shared" si="2"/>
        <v>-11.57770436945596</v>
      </c>
      <c r="I24" s="12">
        <f t="shared" si="3"/>
        <v>4.1444293432773209</v>
      </c>
      <c r="J24" s="11">
        <v>9530211.7062299997</v>
      </c>
      <c r="K24" s="11">
        <v>9311477.1874400005</v>
      </c>
      <c r="L24" s="12">
        <f t="shared" si="4"/>
        <v>-2.295169567398069</v>
      </c>
      <c r="M24" s="12">
        <f t="shared" si="5"/>
        <v>3.9367034575944566</v>
      </c>
    </row>
    <row r="25" spans="1:13" ht="14.25" x14ac:dyDescent="0.2">
      <c r="A25" s="10" t="s">
        <v>29</v>
      </c>
      <c r="B25" s="11">
        <v>126180.88076</v>
      </c>
      <c r="C25" s="11">
        <v>106755.22975</v>
      </c>
      <c r="D25" s="12">
        <f t="shared" si="0"/>
        <v>-15.395082751837974</v>
      </c>
      <c r="E25" s="12">
        <f t="shared" si="1"/>
        <v>0.60633235491689541</v>
      </c>
      <c r="F25" s="11">
        <v>126180.88076</v>
      </c>
      <c r="G25" s="11">
        <v>106755.22975</v>
      </c>
      <c r="H25" s="12">
        <f t="shared" si="2"/>
        <v>-15.395082751837974</v>
      </c>
      <c r="I25" s="12">
        <f t="shared" si="3"/>
        <v>0.60633235491689541</v>
      </c>
      <c r="J25" s="11">
        <v>1531948.0491800001</v>
      </c>
      <c r="K25" s="11">
        <v>1425446.9736899999</v>
      </c>
      <c r="L25" s="12">
        <f t="shared" si="4"/>
        <v>-6.9520030752352611</v>
      </c>
      <c r="M25" s="12">
        <f t="shared" si="5"/>
        <v>0.60265003253321192</v>
      </c>
    </row>
    <row r="26" spans="1:13" ht="14.25" x14ac:dyDescent="0.2">
      <c r="A26" s="10" t="s">
        <v>30</v>
      </c>
      <c r="B26" s="11">
        <v>229213.02712000001</v>
      </c>
      <c r="C26" s="11">
        <v>206372.33507999999</v>
      </c>
      <c r="D26" s="12">
        <f t="shared" si="0"/>
        <v>-9.9648315486197134</v>
      </c>
      <c r="E26" s="12">
        <f t="shared" si="1"/>
        <v>1.1721226605177628</v>
      </c>
      <c r="F26" s="11">
        <v>229213.02712000001</v>
      </c>
      <c r="G26" s="11">
        <v>206372.33507999999</v>
      </c>
      <c r="H26" s="12">
        <f t="shared" si="2"/>
        <v>-9.9648315486197134</v>
      </c>
      <c r="I26" s="12">
        <f t="shared" si="3"/>
        <v>1.1721226605177628</v>
      </c>
      <c r="J26" s="11">
        <v>2857216.14322</v>
      </c>
      <c r="K26" s="11">
        <v>2815252.2760399999</v>
      </c>
      <c r="L26" s="12">
        <f t="shared" si="4"/>
        <v>-1.4686976790180106</v>
      </c>
      <c r="M26" s="12">
        <f t="shared" si="5"/>
        <v>1.1902314902340778</v>
      </c>
    </row>
    <row r="27" spans="1:13" ht="15.75" x14ac:dyDescent="0.25">
      <c r="A27" s="8" t="s">
        <v>6</v>
      </c>
      <c r="B27" s="7">
        <f>B28</f>
        <v>2551108.86754</v>
      </c>
      <c r="C27" s="7">
        <f>C28</f>
        <v>2286485.7540600002</v>
      </c>
      <c r="D27" s="9">
        <f t="shared" si="0"/>
        <v>-10.37286635811714</v>
      </c>
      <c r="E27" s="9">
        <f t="shared" si="1"/>
        <v>12.986439118624379</v>
      </c>
      <c r="F27" s="7">
        <f>F28</f>
        <v>2551108.86754</v>
      </c>
      <c r="G27" s="7">
        <f>G28</f>
        <v>2286485.7540600002</v>
      </c>
      <c r="H27" s="9">
        <f t="shared" si="2"/>
        <v>-10.37286635811714</v>
      </c>
      <c r="I27" s="9">
        <f t="shared" si="3"/>
        <v>12.986439118624379</v>
      </c>
      <c r="J27" s="7">
        <f>J28</f>
        <v>30921220.708330002</v>
      </c>
      <c r="K27" s="7">
        <f>K28</f>
        <v>31652793.710200001</v>
      </c>
      <c r="L27" s="9">
        <f t="shared" si="4"/>
        <v>2.365925358415482</v>
      </c>
      <c r="M27" s="9">
        <f t="shared" si="5"/>
        <v>13.382158376497804</v>
      </c>
    </row>
    <row r="28" spans="1:13" ht="14.25" x14ac:dyDescent="0.2">
      <c r="A28" s="10" t="s">
        <v>31</v>
      </c>
      <c r="B28" s="11">
        <v>2551108.86754</v>
      </c>
      <c r="C28" s="11">
        <v>2286485.7540600002</v>
      </c>
      <c r="D28" s="12">
        <f t="shared" si="0"/>
        <v>-10.37286635811714</v>
      </c>
      <c r="E28" s="12">
        <f t="shared" si="1"/>
        <v>12.986439118624379</v>
      </c>
      <c r="F28" s="11">
        <v>2551108.86754</v>
      </c>
      <c r="G28" s="11">
        <v>2286485.7540600002</v>
      </c>
      <c r="H28" s="12">
        <f t="shared" si="2"/>
        <v>-10.37286635811714</v>
      </c>
      <c r="I28" s="12">
        <f t="shared" si="3"/>
        <v>12.986439118624379</v>
      </c>
      <c r="J28" s="11">
        <v>30921220.708330002</v>
      </c>
      <c r="K28" s="11">
        <v>31652793.710200001</v>
      </c>
      <c r="L28" s="12">
        <f t="shared" si="4"/>
        <v>2.365925358415482</v>
      </c>
      <c r="M28" s="12">
        <f t="shared" si="5"/>
        <v>13.382158376497804</v>
      </c>
    </row>
    <row r="29" spans="1:13" ht="15.75" x14ac:dyDescent="0.25">
      <c r="A29" s="8" t="s">
        <v>7</v>
      </c>
      <c r="B29" s="7">
        <f>B30+B31+B32+B33+B34+B35+B36+B37+B38+B39+B40</f>
        <v>11211862.882999999</v>
      </c>
      <c r="C29" s="7">
        <f>C30+C31+C32+C33+C34+C35+C36+C37+C38+C39+C40</f>
        <v>10770635.281870002</v>
      </c>
      <c r="D29" s="9">
        <f t="shared" si="0"/>
        <v>-3.9353638706999297</v>
      </c>
      <c r="E29" s="9">
        <f t="shared" si="1"/>
        <v>61.173440118115039</v>
      </c>
      <c r="F29" s="7">
        <f>F30+F31+F32+F33+F34+F35+F36+F37+F38+F39+F40</f>
        <v>11211862.882999999</v>
      </c>
      <c r="G29" s="7">
        <f>G30+G31+G32+G33+G34+G35+G36+G37+G38+G39+G40</f>
        <v>10770635.281870002</v>
      </c>
      <c r="H29" s="9">
        <f t="shared" si="2"/>
        <v>-3.9353638706999297</v>
      </c>
      <c r="I29" s="9">
        <f t="shared" si="3"/>
        <v>61.173440118115039</v>
      </c>
      <c r="J29" s="7">
        <f>J30+J31+J32+J33+J34+J35+J36+J37+J38+J39+J40</f>
        <v>140177863.29352</v>
      </c>
      <c r="K29" s="7">
        <f>K30+K31+K32+K33+K34+K35+K36+K37+K38+K39+K40</f>
        <v>148673301.62643</v>
      </c>
      <c r="L29" s="9">
        <f t="shared" si="4"/>
        <v>6.060470700085725</v>
      </c>
      <c r="M29" s="9">
        <f t="shared" si="5"/>
        <v>62.856052673814474</v>
      </c>
    </row>
    <row r="30" spans="1:13" ht="14.25" x14ac:dyDescent="0.2">
      <c r="A30" s="10" t="s">
        <v>32</v>
      </c>
      <c r="B30" s="11">
        <v>1409246.32583</v>
      </c>
      <c r="C30" s="11">
        <v>1340771.0086399999</v>
      </c>
      <c r="D30" s="12">
        <f t="shared" si="0"/>
        <v>-4.8590027119403958</v>
      </c>
      <c r="E30" s="12">
        <f t="shared" si="1"/>
        <v>7.6151102384095823</v>
      </c>
      <c r="F30" s="11">
        <v>1409246.32583</v>
      </c>
      <c r="G30" s="11">
        <v>1340771.0086399999</v>
      </c>
      <c r="H30" s="12">
        <f t="shared" si="2"/>
        <v>-4.8590027119403958</v>
      </c>
      <c r="I30" s="12">
        <f t="shared" si="3"/>
        <v>7.6151102384095823</v>
      </c>
      <c r="J30" s="11">
        <v>17900890.124439999</v>
      </c>
      <c r="K30" s="11">
        <v>16699760.400350001</v>
      </c>
      <c r="L30" s="12">
        <f t="shared" si="4"/>
        <v>-6.7098882555013395</v>
      </c>
      <c r="M30" s="12">
        <f t="shared" si="5"/>
        <v>7.060319558934693</v>
      </c>
    </row>
    <row r="31" spans="1:13" ht="14.25" x14ac:dyDescent="0.2">
      <c r="A31" s="10" t="s">
        <v>33</v>
      </c>
      <c r="B31" s="11">
        <v>2996341.8122399999</v>
      </c>
      <c r="C31" s="11">
        <v>3061672.8862100001</v>
      </c>
      <c r="D31" s="12">
        <f t="shared" si="0"/>
        <v>2.1803611892049179</v>
      </c>
      <c r="E31" s="12">
        <f t="shared" si="1"/>
        <v>17.389230817340049</v>
      </c>
      <c r="F31" s="11">
        <v>2996341.8122399999</v>
      </c>
      <c r="G31" s="11">
        <v>3061672.8862100001</v>
      </c>
      <c r="H31" s="12">
        <f t="shared" si="2"/>
        <v>2.1803611892049179</v>
      </c>
      <c r="I31" s="12">
        <f t="shared" si="3"/>
        <v>17.389230817340049</v>
      </c>
      <c r="J31" s="11">
        <v>37416972.31487</v>
      </c>
      <c r="K31" s="11">
        <v>41584297.683490001</v>
      </c>
      <c r="L31" s="12">
        <f t="shared" si="4"/>
        <v>11.137526931765803</v>
      </c>
      <c r="M31" s="12">
        <f t="shared" si="5"/>
        <v>17.580996567660559</v>
      </c>
    </row>
    <row r="32" spans="1:13" ht="14.25" x14ac:dyDescent="0.2">
      <c r="A32" s="10" t="s">
        <v>34</v>
      </c>
      <c r="B32" s="11">
        <v>82415.475059999997</v>
      </c>
      <c r="C32" s="11">
        <v>166947.26134999999</v>
      </c>
      <c r="D32" s="12">
        <f t="shared" si="0"/>
        <v>102.56785661729096</v>
      </c>
      <c r="E32" s="12">
        <f t="shared" si="1"/>
        <v>0.94820203523820235</v>
      </c>
      <c r="F32" s="11">
        <v>82415.475059999997</v>
      </c>
      <c r="G32" s="11">
        <v>166947.26134999999</v>
      </c>
      <c r="H32" s="12">
        <f t="shared" si="2"/>
        <v>102.56785661729096</v>
      </c>
      <c r="I32" s="12">
        <f t="shared" si="3"/>
        <v>0.94820203523820235</v>
      </c>
      <c r="J32" s="11">
        <v>1826875.9544800001</v>
      </c>
      <c r="K32" s="11">
        <v>2328233.1206899998</v>
      </c>
      <c r="L32" s="12">
        <f t="shared" si="4"/>
        <v>27.443415902460956</v>
      </c>
      <c r="M32" s="12">
        <f t="shared" si="5"/>
        <v>0.98432968172541246</v>
      </c>
    </row>
    <row r="33" spans="1:13" ht="14.25" x14ac:dyDescent="0.2">
      <c r="A33" s="10" t="s">
        <v>35</v>
      </c>
      <c r="B33" s="11">
        <v>1223530.0778099999</v>
      </c>
      <c r="C33" s="11">
        <v>1342366.3165500001</v>
      </c>
      <c r="D33" s="12">
        <f t="shared" si="0"/>
        <v>9.7125719175376144</v>
      </c>
      <c r="E33" s="12">
        <f t="shared" si="1"/>
        <v>7.6241710291938203</v>
      </c>
      <c r="F33" s="11">
        <v>1223530.0778099999</v>
      </c>
      <c r="G33" s="11">
        <v>1342366.3165500001</v>
      </c>
      <c r="H33" s="12">
        <f t="shared" si="2"/>
        <v>9.7125719175376144</v>
      </c>
      <c r="I33" s="12">
        <f t="shared" si="3"/>
        <v>7.6241710291938203</v>
      </c>
      <c r="J33" s="11">
        <v>16682680.496200001</v>
      </c>
      <c r="K33" s="11">
        <v>17852072.4987</v>
      </c>
      <c r="L33" s="12">
        <f t="shared" si="4"/>
        <v>7.0096169663284318</v>
      </c>
      <c r="M33" s="12">
        <f t="shared" si="5"/>
        <v>7.5474937129906436</v>
      </c>
    </row>
    <row r="34" spans="1:13" ht="14.25" x14ac:dyDescent="0.2">
      <c r="A34" s="10" t="s">
        <v>36</v>
      </c>
      <c r="B34" s="11">
        <v>790366.02801999997</v>
      </c>
      <c r="C34" s="11">
        <v>813837.55307999998</v>
      </c>
      <c r="D34" s="12">
        <f t="shared" si="0"/>
        <v>2.9697031790194903</v>
      </c>
      <c r="E34" s="12">
        <f t="shared" si="1"/>
        <v>4.6223125671161815</v>
      </c>
      <c r="F34" s="11">
        <v>790366.02801999997</v>
      </c>
      <c r="G34" s="11">
        <v>813837.55307999998</v>
      </c>
      <c r="H34" s="12">
        <f t="shared" si="2"/>
        <v>2.9697031790194903</v>
      </c>
      <c r="I34" s="12">
        <f t="shared" si="3"/>
        <v>4.6223125671161815</v>
      </c>
      <c r="J34" s="11">
        <v>11147054.428959999</v>
      </c>
      <c r="K34" s="11">
        <v>11281753.8674</v>
      </c>
      <c r="L34" s="12">
        <f t="shared" si="4"/>
        <v>1.2083859399668138</v>
      </c>
      <c r="M34" s="12">
        <f t="shared" si="5"/>
        <v>4.7696964255500296</v>
      </c>
    </row>
    <row r="35" spans="1:13" ht="14.25" x14ac:dyDescent="0.2">
      <c r="A35" s="10" t="s">
        <v>37</v>
      </c>
      <c r="B35" s="11">
        <v>1010429.12448</v>
      </c>
      <c r="C35" s="11">
        <v>1074412.13197</v>
      </c>
      <c r="D35" s="12">
        <f t="shared" si="0"/>
        <v>6.3322608127440656</v>
      </c>
      <c r="E35" s="12">
        <f t="shared" si="1"/>
        <v>6.1022850089332721</v>
      </c>
      <c r="F35" s="11">
        <v>1010429.12448</v>
      </c>
      <c r="G35" s="11">
        <v>1074412.13197</v>
      </c>
      <c r="H35" s="12">
        <f t="shared" si="2"/>
        <v>6.3322608127440656</v>
      </c>
      <c r="I35" s="12">
        <f t="shared" si="3"/>
        <v>6.1022850089332721</v>
      </c>
      <c r="J35" s="11">
        <v>12499695.052999999</v>
      </c>
      <c r="K35" s="11">
        <v>13306257.54221</v>
      </c>
      <c r="L35" s="12">
        <f t="shared" si="4"/>
        <v>6.4526573311596156</v>
      </c>
      <c r="M35" s="12">
        <f t="shared" si="5"/>
        <v>5.6256154656876731</v>
      </c>
    </row>
    <row r="36" spans="1:13" ht="14.25" x14ac:dyDescent="0.2">
      <c r="A36" s="10" t="s">
        <v>38</v>
      </c>
      <c r="B36" s="11">
        <v>1245833.8453200001</v>
      </c>
      <c r="C36" s="11">
        <v>1084607.09112</v>
      </c>
      <c r="D36" s="12">
        <f t="shared" si="0"/>
        <v>-12.941272610761992</v>
      </c>
      <c r="E36" s="12">
        <f t="shared" si="1"/>
        <v>6.1601888100320759</v>
      </c>
      <c r="F36" s="11">
        <v>1245833.8453200001</v>
      </c>
      <c r="G36" s="11">
        <v>1084607.09112</v>
      </c>
      <c r="H36" s="12">
        <f t="shared" si="2"/>
        <v>-12.941272610761992</v>
      </c>
      <c r="I36" s="12">
        <f t="shared" si="3"/>
        <v>6.1601888100320759</v>
      </c>
      <c r="J36" s="11">
        <v>16265509.51001</v>
      </c>
      <c r="K36" s="11">
        <v>16381110.74518</v>
      </c>
      <c r="L36" s="12">
        <f t="shared" si="4"/>
        <v>0.71071388878938491</v>
      </c>
      <c r="M36" s="12">
        <f t="shared" si="5"/>
        <v>6.9256009558583633</v>
      </c>
    </row>
    <row r="37" spans="1:13" ht="14.25" x14ac:dyDescent="0.2">
      <c r="A37" s="13" t="s">
        <v>39</v>
      </c>
      <c r="B37" s="11">
        <v>317186.10092</v>
      </c>
      <c r="C37" s="11">
        <v>317551.63144999999</v>
      </c>
      <c r="D37" s="12">
        <f t="shared" si="0"/>
        <v>0.11524166063385684</v>
      </c>
      <c r="E37" s="12">
        <f t="shared" si="1"/>
        <v>1.803582166004196</v>
      </c>
      <c r="F37" s="11">
        <v>317186.10092</v>
      </c>
      <c r="G37" s="11">
        <v>317551.63144999999</v>
      </c>
      <c r="H37" s="12">
        <f t="shared" si="2"/>
        <v>0.11524166063385684</v>
      </c>
      <c r="I37" s="12">
        <f t="shared" si="3"/>
        <v>1.803582166004196</v>
      </c>
      <c r="J37" s="11">
        <v>4305653.47915</v>
      </c>
      <c r="K37" s="11">
        <v>4499564.7142899996</v>
      </c>
      <c r="L37" s="12">
        <f t="shared" si="4"/>
        <v>4.5036423873637066</v>
      </c>
      <c r="M37" s="12">
        <f t="shared" si="5"/>
        <v>1.9023245841496184</v>
      </c>
    </row>
    <row r="38" spans="1:13" ht="14.25" x14ac:dyDescent="0.2">
      <c r="A38" s="10" t="s">
        <v>40</v>
      </c>
      <c r="B38" s="11">
        <v>1162563.4042</v>
      </c>
      <c r="C38" s="11">
        <v>476827.27841000003</v>
      </c>
      <c r="D38" s="12">
        <f t="shared" si="0"/>
        <v>-58.984836724830394</v>
      </c>
      <c r="E38" s="12">
        <f t="shared" si="1"/>
        <v>2.7082121155469618</v>
      </c>
      <c r="F38" s="11">
        <v>1162563.4042</v>
      </c>
      <c r="G38" s="11">
        <v>476827.27841000003</v>
      </c>
      <c r="H38" s="12">
        <f t="shared" si="2"/>
        <v>-58.984836724830394</v>
      </c>
      <c r="I38" s="12">
        <f t="shared" si="3"/>
        <v>2.7082121155469618</v>
      </c>
      <c r="J38" s="11">
        <v>8168428.9750499995</v>
      </c>
      <c r="K38" s="11">
        <v>7218518.09791</v>
      </c>
      <c r="L38" s="12">
        <f t="shared" si="4"/>
        <v>-11.629052294406282</v>
      </c>
      <c r="M38" s="12">
        <f t="shared" si="5"/>
        <v>3.0518428583041155</v>
      </c>
    </row>
    <row r="39" spans="1:13" ht="14.25" x14ac:dyDescent="0.2">
      <c r="A39" s="10" t="s">
        <v>41</v>
      </c>
      <c r="B39" s="11">
        <v>385096.25397999998</v>
      </c>
      <c r="C39" s="11">
        <v>555347.26431</v>
      </c>
      <c r="D39" s="12">
        <f>(C39-B39)/B39*100</f>
        <v>44.209988689955424</v>
      </c>
      <c r="E39" s="12">
        <f t="shared" si="1"/>
        <v>3.1541781639577033</v>
      </c>
      <c r="F39" s="11">
        <v>385096.25397999998</v>
      </c>
      <c r="G39" s="11">
        <v>555347.26431</v>
      </c>
      <c r="H39" s="12">
        <f t="shared" si="2"/>
        <v>44.209988689955424</v>
      </c>
      <c r="I39" s="12">
        <f t="shared" si="3"/>
        <v>3.1541781639577033</v>
      </c>
      <c r="J39" s="11">
        <v>6788826.3153100004</v>
      </c>
      <c r="K39" s="11">
        <v>10186537.6798</v>
      </c>
      <c r="L39" s="12">
        <f t="shared" si="4"/>
        <v>50.048582872529259</v>
      </c>
      <c r="M39" s="12">
        <f t="shared" si="5"/>
        <v>4.3066612630567942</v>
      </c>
    </row>
    <row r="40" spans="1:13" ht="14.25" x14ac:dyDescent="0.2">
      <c r="A40" s="10" t="s">
        <v>42</v>
      </c>
      <c r="B40" s="11">
        <v>588854.43513999996</v>
      </c>
      <c r="C40" s="11">
        <v>536294.85878000001</v>
      </c>
      <c r="D40" s="12">
        <f>(C40-B40)/B40*100</f>
        <v>-8.9257332922191424</v>
      </c>
      <c r="E40" s="12">
        <f t="shared" si="1"/>
        <v>3.0459671663429799</v>
      </c>
      <c r="F40" s="11">
        <v>588854.43513999996</v>
      </c>
      <c r="G40" s="11">
        <v>536294.85878000001</v>
      </c>
      <c r="H40" s="12">
        <f t="shared" si="2"/>
        <v>-8.9257332922191424</v>
      </c>
      <c r="I40" s="12">
        <f t="shared" si="3"/>
        <v>3.0459671663429799</v>
      </c>
      <c r="J40" s="11">
        <v>7175276.6420499999</v>
      </c>
      <c r="K40" s="11">
        <v>7335195.2764100004</v>
      </c>
      <c r="L40" s="12">
        <f t="shared" si="4"/>
        <v>2.2287452085514463</v>
      </c>
      <c r="M40" s="12">
        <f t="shared" si="5"/>
        <v>3.1011715998965759</v>
      </c>
    </row>
    <row r="41" spans="1:13" ht="15.75" x14ac:dyDescent="0.25">
      <c r="A41" s="8" t="s">
        <v>8</v>
      </c>
      <c r="B41" s="7">
        <f>B42</f>
        <v>456640.6508</v>
      </c>
      <c r="C41" s="7">
        <f>C42</f>
        <v>522105.82754999999</v>
      </c>
      <c r="D41" s="9">
        <f t="shared" si="0"/>
        <v>14.336256887184689</v>
      </c>
      <c r="E41" s="9">
        <f t="shared" si="1"/>
        <v>2.9653784332212165</v>
      </c>
      <c r="F41" s="7">
        <f>F42</f>
        <v>456640.6508</v>
      </c>
      <c r="G41" s="7">
        <f>G42</f>
        <v>522105.82754999999</v>
      </c>
      <c r="H41" s="9">
        <f t="shared" si="2"/>
        <v>14.336256887184689</v>
      </c>
      <c r="I41" s="9">
        <f t="shared" si="3"/>
        <v>2.9653784332212165</v>
      </c>
      <c r="J41" s="7">
        <f>J42</f>
        <v>6019033.9541100003</v>
      </c>
      <c r="K41" s="7">
        <f>K42</f>
        <v>6278368.3698000005</v>
      </c>
      <c r="L41" s="9">
        <f t="shared" si="4"/>
        <v>4.3085720676640786</v>
      </c>
      <c r="M41" s="9">
        <f t="shared" si="5"/>
        <v>2.6543666457973152</v>
      </c>
    </row>
    <row r="42" spans="1:13" ht="14.25" x14ac:dyDescent="0.2">
      <c r="A42" s="10" t="s">
        <v>43</v>
      </c>
      <c r="B42" s="11">
        <v>456640.6508</v>
      </c>
      <c r="C42" s="11">
        <v>522105.82754999999</v>
      </c>
      <c r="D42" s="12">
        <f t="shared" si="0"/>
        <v>14.336256887184689</v>
      </c>
      <c r="E42" s="12">
        <f t="shared" si="1"/>
        <v>2.9653784332212165</v>
      </c>
      <c r="F42" s="11">
        <v>456640.6508</v>
      </c>
      <c r="G42" s="11">
        <v>522105.82754999999</v>
      </c>
      <c r="H42" s="12">
        <f t="shared" si="2"/>
        <v>14.336256887184689</v>
      </c>
      <c r="I42" s="12">
        <f t="shared" si="3"/>
        <v>2.9653784332212165</v>
      </c>
      <c r="J42" s="11">
        <v>6019033.9541100003</v>
      </c>
      <c r="K42" s="11">
        <v>6278368.3698000005</v>
      </c>
      <c r="L42" s="12">
        <f t="shared" si="4"/>
        <v>4.3085720676640786</v>
      </c>
      <c r="M42" s="12">
        <f t="shared" si="5"/>
        <v>2.6543666457973152</v>
      </c>
    </row>
    <row r="43" spans="1:13" ht="15.75" x14ac:dyDescent="0.25">
      <c r="A43" s="8" t="s">
        <v>9</v>
      </c>
      <c r="B43" s="7">
        <f>B8+B22+B41</f>
        <v>18406377.983150002</v>
      </c>
      <c r="C43" s="7">
        <f>C8+C22+C41</f>
        <v>17606718.309570003</v>
      </c>
      <c r="D43" s="9">
        <f t="shared" si="0"/>
        <v>-4.3444705651054303</v>
      </c>
      <c r="E43" s="9">
        <f t="shared" si="1"/>
        <v>100</v>
      </c>
      <c r="F43" s="14">
        <f>F8+F22+F41</f>
        <v>18406377.983150002</v>
      </c>
      <c r="G43" s="14">
        <f>G8+G22+G41</f>
        <v>17606718.309570003</v>
      </c>
      <c r="H43" s="15">
        <f t="shared" si="2"/>
        <v>-4.3444705651054303</v>
      </c>
      <c r="I43" s="15">
        <f t="shared" si="3"/>
        <v>100</v>
      </c>
      <c r="J43" s="14">
        <f>J8+J22+J41</f>
        <v>227137872.01309001</v>
      </c>
      <c r="K43" s="14">
        <f>K8+K22+K41</f>
        <v>236529809.46474001</v>
      </c>
      <c r="L43" s="15">
        <f t="shared" si="4"/>
        <v>4.134905979531557</v>
      </c>
      <c r="M43" s="15">
        <f t="shared" si="5"/>
        <v>100</v>
      </c>
    </row>
    <row r="44" spans="1:13" ht="30" x14ac:dyDescent="0.2">
      <c r="A44" s="18" t="s">
        <v>46</v>
      </c>
      <c r="B44" s="19">
        <f>B45-B43</f>
        <v>2754276.7968499996</v>
      </c>
      <c r="C44" s="19">
        <f>C45-C43</f>
        <v>2721762.5924299955</v>
      </c>
      <c r="D44" s="20">
        <f t="shared" si="0"/>
        <v>-1.180498795806934</v>
      </c>
      <c r="E44" s="20">
        <f t="shared" ref="E44:E45" si="6">C44/C$45*100</f>
        <v>13.388912853602442</v>
      </c>
      <c r="F44" s="19">
        <f>F45-F43</f>
        <v>2754276.7968499996</v>
      </c>
      <c r="G44" s="19">
        <f>G45-G43</f>
        <v>2721762.5924299955</v>
      </c>
      <c r="H44" s="21">
        <f t="shared" si="2"/>
        <v>-1.180498795806934</v>
      </c>
      <c r="I44" s="20">
        <f t="shared" ref="I44:I45" si="7">G44/G$45*100</f>
        <v>13.388912853602442</v>
      </c>
      <c r="J44" s="19">
        <f>J45-J43</f>
        <v>35800288.811909974</v>
      </c>
      <c r="K44" s="19">
        <f>K45-K43</f>
        <v>35999226.440259963</v>
      </c>
      <c r="L44" s="21">
        <f t="shared" si="4"/>
        <v>0.55568721636627538</v>
      </c>
      <c r="M44" s="20">
        <f t="shared" ref="M44:M45" si="8">K44/K$45*100</f>
        <v>13.209317796437961</v>
      </c>
    </row>
    <row r="45" spans="1:13" ht="20.25" x14ac:dyDescent="0.2">
      <c r="A45" s="22" t="s">
        <v>47</v>
      </c>
      <c r="B45" s="23">
        <v>21160654.780000001</v>
      </c>
      <c r="C45" s="23">
        <v>20328480.901999999</v>
      </c>
      <c r="D45" s="24">
        <f t="shared" si="0"/>
        <v>-3.9326471068680342</v>
      </c>
      <c r="E45" s="25">
        <f t="shared" si="6"/>
        <v>100</v>
      </c>
      <c r="F45" s="23">
        <v>21160654.780000001</v>
      </c>
      <c r="G45" s="23">
        <v>20328480.901999999</v>
      </c>
      <c r="H45" s="24">
        <f t="shared" si="2"/>
        <v>-3.9326471068680342</v>
      </c>
      <c r="I45" s="25">
        <f t="shared" si="7"/>
        <v>100</v>
      </c>
      <c r="J45" s="23">
        <v>262938160.82499999</v>
      </c>
      <c r="K45" s="23">
        <v>272529035.90499997</v>
      </c>
      <c r="L45" s="24">
        <f t="shared" si="4"/>
        <v>3.6475782175959028</v>
      </c>
      <c r="M45" s="25">
        <f t="shared" si="8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Göksel Mehmet MERCAN</cp:lastModifiedBy>
  <cp:lastPrinted>2016-02-26T09:44:09Z</cp:lastPrinted>
  <dcterms:created xsi:type="dcterms:W3CDTF">2013-08-01T04:41:02Z</dcterms:created>
  <dcterms:modified xsi:type="dcterms:W3CDTF">2026-02-03T12:32:06Z</dcterms:modified>
</cp:coreProperties>
</file>