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ownloads\"/>
    </mc:Choice>
  </mc:AlternateContent>
  <xr:revisionPtr revIDLastSave="0" documentId="13_ncr:1_{A689E011-40D8-4ACB-8C42-BCCEA363F507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J29" i="1"/>
  <c r="G29" i="1"/>
  <c r="F29" i="1"/>
  <c r="C29" i="1"/>
  <c r="B29" i="1"/>
  <c r="M45" i="1"/>
  <c r="L45" i="1"/>
  <c r="I45" i="1"/>
  <c r="H45" i="1"/>
  <c r="E45" i="1"/>
  <c r="D45" i="1"/>
  <c r="K41" i="1" l="1"/>
  <c r="J41" i="1"/>
  <c r="G41" i="1"/>
  <c r="F41" i="1"/>
  <c r="C41" i="1"/>
  <c r="B41" i="1"/>
  <c r="K27" i="1"/>
  <c r="J27" i="1"/>
  <c r="G27" i="1"/>
  <c r="F27" i="1"/>
  <c r="C27" i="1"/>
  <c r="B27" i="1"/>
  <c r="K23" i="1"/>
  <c r="J23" i="1"/>
  <c r="G23" i="1"/>
  <c r="F23" i="1"/>
  <c r="C23" i="1"/>
  <c r="B23" i="1"/>
  <c r="K20" i="1"/>
  <c r="J20" i="1"/>
  <c r="G20" i="1"/>
  <c r="F20" i="1"/>
  <c r="C20" i="1"/>
  <c r="B20" i="1"/>
  <c r="K18" i="1"/>
  <c r="J18" i="1"/>
  <c r="G18" i="1"/>
  <c r="F18" i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18" i="1" l="1"/>
  <c r="G22" i="1"/>
  <c r="K22" i="1"/>
  <c r="L9" i="1"/>
  <c r="L41" i="1"/>
  <c r="L18" i="1"/>
  <c r="H41" i="1"/>
  <c r="L29" i="1"/>
  <c r="J22" i="1"/>
  <c r="L23" i="1"/>
  <c r="H23" i="1"/>
  <c r="H20" i="1"/>
  <c r="F8" i="1"/>
  <c r="D9" i="1"/>
  <c r="H9" i="1"/>
  <c r="D20" i="1"/>
  <c r="D18" i="1"/>
  <c r="H27" i="1"/>
  <c r="J8" i="1"/>
  <c r="B8" i="1"/>
  <c r="K8" i="1"/>
  <c r="D41" i="1"/>
  <c r="C8" i="1"/>
  <c r="D27" i="1"/>
  <c r="D29" i="1"/>
  <c r="G8" i="1"/>
  <c r="D23" i="1"/>
  <c r="B22" i="1"/>
  <c r="F22" i="1"/>
  <c r="H29" i="1"/>
  <c r="L27" i="1"/>
  <c r="L20" i="1"/>
  <c r="C22" i="1"/>
  <c r="J43" i="1" l="1"/>
  <c r="K43" i="1"/>
  <c r="L22" i="1"/>
  <c r="L8" i="1"/>
  <c r="D8" i="1"/>
  <c r="G43" i="1"/>
  <c r="H8" i="1"/>
  <c r="F43" i="1"/>
  <c r="F44" i="1" s="1"/>
  <c r="H22" i="1"/>
  <c r="D22" i="1"/>
  <c r="B43" i="1"/>
  <c r="B44" i="1" s="1"/>
  <c r="M25" i="1"/>
  <c r="M38" i="1"/>
  <c r="M36" i="1"/>
  <c r="M26" i="1"/>
  <c r="M9" i="1"/>
  <c r="M18" i="1"/>
  <c r="M32" i="1"/>
  <c r="M40" i="1"/>
  <c r="M30" i="1"/>
  <c r="M28" i="1"/>
  <c r="M10" i="1"/>
  <c r="M43" i="1"/>
  <c r="M16" i="1"/>
  <c r="M14" i="1"/>
  <c r="M12" i="1"/>
  <c r="M24" i="1"/>
  <c r="M23" i="1"/>
  <c r="M20" i="1"/>
  <c r="M39" i="1"/>
  <c r="M34" i="1"/>
  <c r="M21" i="1"/>
  <c r="M35" i="1"/>
  <c r="M33" i="1"/>
  <c r="M15" i="1"/>
  <c r="M13" i="1"/>
  <c r="M19" i="1"/>
  <c r="M29" i="1"/>
  <c r="M22" i="1"/>
  <c r="M8" i="1"/>
  <c r="C43" i="1"/>
  <c r="C44" i="1" s="1"/>
  <c r="E44" i="1" l="1"/>
  <c r="D44" i="1"/>
  <c r="I8" i="1"/>
  <c r="G44" i="1"/>
  <c r="M27" i="1"/>
  <c r="K44" i="1"/>
  <c r="M31" i="1"/>
  <c r="J44" i="1"/>
  <c r="L43" i="1"/>
  <c r="M42" i="1"/>
  <c r="M17" i="1"/>
  <c r="M37" i="1"/>
  <c r="M41" i="1"/>
  <c r="M11" i="1"/>
  <c r="I15" i="1"/>
  <c r="I42" i="1"/>
  <c r="I10" i="1"/>
  <c r="I24" i="1"/>
  <c r="I23" i="1"/>
  <c r="I32" i="1"/>
  <c r="I30" i="1"/>
  <c r="I35" i="1"/>
  <c r="I16" i="1"/>
  <c r="I22" i="1"/>
  <c r="I20" i="1"/>
  <c r="H43" i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I41" i="1"/>
  <c r="I39" i="1"/>
  <c r="I18" i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E16" i="1"/>
  <c r="E10" i="1"/>
  <c r="E11" i="1"/>
  <c r="E27" i="1"/>
  <c r="E22" i="1"/>
  <c r="M44" i="1" l="1"/>
  <c r="L44" i="1"/>
  <c r="I44" i="1"/>
  <c r="H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<sst xmlns="http://schemas.openxmlformats.org/spreadsheetml/2006/main" count="52" uniqueCount="48">
  <si>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</si>
  <si>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</si>
  <si>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</si>
  <si>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</si>
  <si>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</si>
  <si>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</si>
  <si>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</si>
  <si>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</si>
  <si>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</si>
  <si>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</si>
  <si>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</si>
  <si>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</si>
  <si>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('26/'25)</t>
  </si>
  <si>
    <t xml:space="preserve"> Pay(26)  (%)</t>
  </si>
  <si>
    <t>1 - 31 MART İHRACAT RAKAMLARI</t>
  </si>
  <si>
    <t xml:space="preserve">SEKTÖREL BAZDA İHRACAT RAKAMLARI -1.000 $ </t>
  </si>
  <si>
    <t>1 - 31 MART</t>
  </si>
  <si>
    <t>1 OCAK  -  31 MART</t>
  </si>
  <si>
    <t>2024 - 2025</t>
  </si>
  <si>
    <t>2025 - 2026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</si>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</sst>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3455987</xdr:colOff>
      <xdr:row>3</xdr:row>
      <xdr:rowOff>122237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F22" sqref="F22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2025</v>
      </c>
      <c r="C7" s="5">
        <v>2026</v>
      </c>
      <c r="D7" s="6" t="s">
        <v>12</v>
      </c>
      <c r="E7" s="6" t="s">
        <v>13</v>
      </c>
      <c r="F7" s="4">
        <v>2025</v>
      </c>
      <c r="G7" s="5">
        <v>2026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3117293.9568999996</v>
      </c>
      <c r="C8" s="7">
        <f>C9+C18+C20</f>
        <v>2953348.0044799997</v>
      </c>
      <c r="D8" s="9">
        <f t="shared" ref="D8:D45" si="0">(C8-B8)/B8*100</f>
        <v>-5.2592394136302891</v>
      </c>
      <c r="E8" s="9">
        <f t="shared" ref="E8:E43" si="1">C8/C$43*100</f>
        <v>15.170270090568369</v>
      </c>
      <c r="F8" s="7">
        <f>F9+F18+F20</f>
        <v>9071439.6006400008</v>
      </c>
      <c r="G8" s="7">
        <f>G9+G18+G20</f>
        <v>8852227.0023400001</v>
      </c>
      <c r="H8" s="9">
        <f t="shared" ref="H8:H45" si="2">(G8-F8)/F8*100</f>
        <v>-2.4165138936110533</v>
      </c>
      <c r="I8" s="9">
        <f t="shared" ref="I8:I43" si="3">G8/G$43*100</f>
        <v>15.917931538487373</v>
      </c>
      <c r="J8" s="7">
        <f>J9+J18+J20</f>
        <v>35988410.780469999</v>
      </c>
      <c r="K8" s="7">
        <f>K9+K18+K20</f>
        <v>36159298.529380001</v>
      </c>
      <c r="L8" s="9">
        <f t="shared" ref="L8:L45" si="4">(K8-J8)/J8*100</f>
        <v>0.47484105356143946</v>
      </c>
      <c r="M8" s="9">
        <f t="shared" ref="M8:M43" si="5">K8/K$43*100</f>
        <v>15.298362672746208</v>
      </c>
    </row>
    <row r="9" spans="1:13" ht="15.75" x14ac:dyDescent="0.25">
      <c r="A9" s="8" t="s">
        <v>2</v>
      </c>
      <c r="B9" s="7">
        <f>B10+B11+B12+B13+B14+B15+B16+B17</f>
        <v>2140685.4897099999</v>
      </c>
      <c r="C9" s="7">
        <f>C10+C11+C12+C13+C14+C15+C16+C17</f>
        <v>2062707.8260599996</v>
      </c>
      <c r="D9" s="9">
        <f t="shared" si="0"/>
        <v>-3.6426492366500751</v>
      </c>
      <c r="E9" s="9">
        <f t="shared" si="1"/>
        <v>10.595376769616054</v>
      </c>
      <c r="F9" s="7">
        <f>F10+F11+F12+F13+F14+F15+F16+F17</f>
        <v>6321230.8611399997</v>
      </c>
      <c r="G9" s="7">
        <f>G10+G11+G12+G13+G14+G15+G16+G17</f>
        <v>6132253.0715700006</v>
      </c>
      <c r="H9" s="9">
        <f t="shared" si="2"/>
        <v>-2.9895726595234327</v>
      </c>
      <c r="I9" s="9">
        <f t="shared" si="3"/>
        <v>11.026918372532378</v>
      </c>
      <c r="J9" s="7">
        <f>J10+J11+J12+J13+J14+J15+J16+J17</f>
        <v>24381656.415069997</v>
      </c>
      <c r="K9" s="7">
        <f>K10+K11+K12+K13+K14+K15+K16+K17</f>
        <v>24160069.83808</v>
      </c>
      <c r="L9" s="9">
        <f t="shared" si="4"/>
        <v>-0.9088249510933033</v>
      </c>
      <c r="M9" s="9">
        <f t="shared" si="5"/>
        <v>10.221700243479862</v>
      </c>
    </row>
    <row r="10" spans="1:13" ht="14.25" x14ac:dyDescent="0.2">
      <c r="A10" s="10" t="s">
        <v>20</v>
      </c>
      <c r="B10" s="11">
        <v>1106861.06953</v>
      </c>
      <c r="C10" s="11">
        <v>950159.57259999996</v>
      </c>
      <c r="D10" s="12">
        <f t="shared" si="0"/>
        <v>-14.157286875808115</v>
      </c>
      <c r="E10" s="12">
        <f t="shared" si="1"/>
        <v>4.8806227114501297</v>
      </c>
      <c r="F10" s="11">
        <v>3195005.6007099999</v>
      </c>
      <c r="G10" s="11">
        <v>2828360.3292200002</v>
      </c>
      <c r="H10" s="12">
        <f t="shared" si="2"/>
        <v>-11.475575235565257</v>
      </c>
      <c r="I10" s="12">
        <f t="shared" si="3"/>
        <v>5.0859118360607489</v>
      </c>
      <c r="J10" s="11">
        <v>11995030.70438</v>
      </c>
      <c r="K10" s="11">
        <v>11994321.13312</v>
      </c>
      <c r="L10" s="12">
        <f t="shared" si="4"/>
        <v>-5.9155435070336829E-3</v>
      </c>
      <c r="M10" s="12">
        <f t="shared" si="5"/>
        <v>5.0745861277912416</v>
      </c>
    </row>
    <row r="11" spans="1:13" ht="14.25" x14ac:dyDescent="0.2">
      <c r="A11" s="10" t="s">
        <v>21</v>
      </c>
      <c r="B11" s="11">
        <v>298206.19050999999</v>
      </c>
      <c r="C11" s="11">
        <v>395267.97224999999</v>
      </c>
      <c r="D11" s="12">
        <f t="shared" si="0"/>
        <v>32.548546887642551</v>
      </c>
      <c r="E11" s="12">
        <f t="shared" si="1"/>
        <v>2.0303472154611741</v>
      </c>
      <c r="F11" s="11">
        <v>970109.94368999999</v>
      </c>
      <c r="G11" s="11">
        <v>1305376.60944</v>
      </c>
      <c r="H11" s="12">
        <f t="shared" si="2"/>
        <v>34.5596566585792</v>
      </c>
      <c r="I11" s="12">
        <f t="shared" si="3"/>
        <v>2.3473071234522105</v>
      </c>
      <c r="J11" s="11">
        <v>3409454.9918800001</v>
      </c>
      <c r="K11" s="11">
        <v>4038697.9315800001</v>
      </c>
      <c r="L11" s="12">
        <f t="shared" si="4"/>
        <v>18.455821860051319</v>
      </c>
      <c r="M11" s="12">
        <f t="shared" si="5"/>
        <v>1.7087019990937913</v>
      </c>
    </row>
    <row r="12" spans="1:13" ht="14.25" x14ac:dyDescent="0.2">
      <c r="A12" s="10" t="s">
        <v>22</v>
      </c>
      <c r="B12" s="11">
        <v>223998.72691</v>
      </c>
      <c r="C12" s="11">
        <v>202577.58743000001</v>
      </c>
      <c r="D12" s="12">
        <f t="shared" si="0"/>
        <v>-9.5630630474997034</v>
      </c>
      <c r="E12" s="12">
        <f t="shared" si="1"/>
        <v>1.0405670821545878</v>
      </c>
      <c r="F12" s="11">
        <v>632627.16316</v>
      </c>
      <c r="G12" s="11">
        <v>583648.69143999997</v>
      </c>
      <c r="H12" s="12">
        <f t="shared" si="2"/>
        <v>-7.7420753600510057</v>
      </c>
      <c r="I12" s="12">
        <f t="shared" si="3"/>
        <v>1.0495076448461853</v>
      </c>
      <c r="J12" s="11">
        <v>2651211.0944500002</v>
      </c>
      <c r="K12" s="11">
        <v>2536651.0666399999</v>
      </c>
      <c r="L12" s="12">
        <f t="shared" si="4"/>
        <v>-4.32104512725593</v>
      </c>
      <c r="M12" s="12">
        <f t="shared" si="5"/>
        <v>1.0732124120200022</v>
      </c>
    </row>
    <row r="13" spans="1:13" ht="14.25" x14ac:dyDescent="0.2">
      <c r="A13" s="10" t="s">
        <v>23</v>
      </c>
      <c r="B13" s="11">
        <v>160825.47615</v>
      </c>
      <c r="C13" s="11">
        <v>131411.24273999999</v>
      </c>
      <c r="D13" s="12">
        <f t="shared" si="0"/>
        <v>-18.289536032565952</v>
      </c>
      <c r="E13" s="12">
        <f t="shared" si="1"/>
        <v>0.67501156053366895</v>
      </c>
      <c r="F13" s="11">
        <v>468922.10243000003</v>
      </c>
      <c r="G13" s="11">
        <v>404460.25949000003</v>
      </c>
      <c r="H13" s="12">
        <f t="shared" si="2"/>
        <v>-13.746812659491301</v>
      </c>
      <c r="I13" s="12">
        <f t="shared" si="3"/>
        <v>0.72729390230263979</v>
      </c>
      <c r="J13" s="11">
        <v>1829074.4136099999</v>
      </c>
      <c r="K13" s="11">
        <v>1675000.04795</v>
      </c>
      <c r="L13" s="12">
        <f t="shared" si="4"/>
        <v>-8.4236247860417581</v>
      </c>
      <c r="M13" s="12">
        <f t="shared" si="5"/>
        <v>0.70866303420089494</v>
      </c>
    </row>
    <row r="14" spans="1:13" ht="14.25" x14ac:dyDescent="0.2">
      <c r="A14" s="10" t="s">
        <v>24</v>
      </c>
      <c r="B14" s="11">
        <v>216963.52698</v>
      </c>
      <c r="C14" s="11">
        <v>272268.27937</v>
      </c>
      <c r="D14" s="12">
        <f t="shared" si="0"/>
        <v>25.490345386530372</v>
      </c>
      <c r="E14" s="12">
        <f t="shared" si="1"/>
        <v>1.3985427145300025</v>
      </c>
      <c r="F14" s="11">
        <v>638823.28131999995</v>
      </c>
      <c r="G14" s="11">
        <v>659194.68524999998</v>
      </c>
      <c r="H14" s="12">
        <f t="shared" si="2"/>
        <v>3.1888950396276443</v>
      </c>
      <c r="I14" s="12">
        <f t="shared" si="3"/>
        <v>1.1853532300482699</v>
      </c>
      <c r="J14" s="11">
        <v>2666600.6427699998</v>
      </c>
      <c r="K14" s="11">
        <v>2264002.5833399999</v>
      </c>
      <c r="L14" s="12">
        <f t="shared" si="4"/>
        <v>-15.09780103449577</v>
      </c>
      <c r="M14" s="12">
        <f t="shared" si="5"/>
        <v>0.95785963833971288</v>
      </c>
    </row>
    <row r="15" spans="1:13" ht="14.25" x14ac:dyDescent="0.2">
      <c r="A15" s="10" t="s">
        <v>25</v>
      </c>
      <c r="B15" s="11">
        <v>52678.842499999999</v>
      </c>
      <c r="C15" s="11">
        <v>29271.290140000001</v>
      </c>
      <c r="D15" s="12">
        <f t="shared" si="0"/>
        <v>-44.434447017320089</v>
      </c>
      <c r="E15" s="12">
        <f t="shared" si="1"/>
        <v>0.15035592712054127</v>
      </c>
      <c r="F15" s="11">
        <v>144948.60037999999</v>
      </c>
      <c r="G15" s="11">
        <v>88788.690449999995</v>
      </c>
      <c r="H15" s="12">
        <f t="shared" si="2"/>
        <v>-38.744706594454939</v>
      </c>
      <c r="I15" s="12">
        <f t="shared" si="3"/>
        <v>0.15965838829047729</v>
      </c>
      <c r="J15" s="11">
        <v>713522.05059999996</v>
      </c>
      <c r="K15" s="11">
        <v>439636.50894999999</v>
      </c>
      <c r="L15" s="12">
        <f t="shared" si="4"/>
        <v>-38.385014369169099</v>
      </c>
      <c r="M15" s="12">
        <f t="shared" si="5"/>
        <v>0.18600246773682244</v>
      </c>
    </row>
    <row r="16" spans="1:13" ht="14.25" x14ac:dyDescent="0.2">
      <c r="A16" s="10" t="s">
        <v>26</v>
      </c>
      <c r="B16" s="11">
        <v>62660.676659999997</v>
      </c>
      <c r="C16" s="11">
        <v>64066.314299999998</v>
      </c>
      <c r="D16" s="12">
        <f t="shared" si="0"/>
        <v>2.2432532090693207</v>
      </c>
      <c r="E16" s="12">
        <f t="shared" si="1"/>
        <v>0.32908525854858306</v>
      </c>
      <c r="F16" s="11">
        <v>214565.87224999999</v>
      </c>
      <c r="G16" s="11">
        <v>207961.96536999999</v>
      </c>
      <c r="H16" s="12">
        <f t="shared" si="2"/>
        <v>-3.0777992840844219</v>
      </c>
      <c r="I16" s="12">
        <f t="shared" si="3"/>
        <v>0.37395384534240816</v>
      </c>
      <c r="J16" s="11">
        <v>968794.24904999998</v>
      </c>
      <c r="K16" s="11">
        <v>1053656.56724</v>
      </c>
      <c r="L16" s="12">
        <f t="shared" si="4"/>
        <v>8.7595811260457062</v>
      </c>
      <c r="M16" s="12">
        <f t="shared" si="5"/>
        <v>0.44578354541532933</v>
      </c>
    </row>
    <row r="17" spans="1:13" ht="14.25" x14ac:dyDescent="0.2">
      <c r="A17" s="10" t="s">
        <v>27</v>
      </c>
      <c r="B17" s="11">
        <v>18490.980469999999</v>
      </c>
      <c r="C17" s="11">
        <v>17685.567230000001</v>
      </c>
      <c r="D17" s="12">
        <f t="shared" si="0"/>
        <v>-4.3557086727051102</v>
      </c>
      <c r="E17" s="12">
        <f t="shared" si="1"/>
        <v>9.0844299817367496E-2</v>
      </c>
      <c r="F17" s="11">
        <v>56228.297200000001</v>
      </c>
      <c r="G17" s="11">
        <v>54461.840909999999</v>
      </c>
      <c r="H17" s="12">
        <f t="shared" si="2"/>
        <v>-3.1415788454643114</v>
      </c>
      <c r="I17" s="12">
        <f t="shared" si="3"/>
        <v>9.7932402189438772E-2</v>
      </c>
      <c r="J17" s="11">
        <v>147968.26832999999</v>
      </c>
      <c r="K17" s="11">
        <v>158103.99926000001</v>
      </c>
      <c r="L17" s="12">
        <f t="shared" si="4"/>
        <v>6.8499354925173765</v>
      </c>
      <c r="M17" s="12">
        <f t="shared" si="5"/>
        <v>6.6891018882067638E-2</v>
      </c>
    </row>
    <row r="18" spans="1:13" ht="15.75" x14ac:dyDescent="0.25">
      <c r="A18" s="8" t="s">
        <v>3</v>
      </c>
      <c r="B18" s="7">
        <f>B19</f>
        <v>304836.20633000002</v>
      </c>
      <c r="C18" s="7">
        <f>C19</f>
        <v>290801.91992999997</v>
      </c>
      <c r="D18" s="9">
        <f t="shared" si="0"/>
        <v>-4.6038777902934678</v>
      </c>
      <c r="E18" s="9">
        <f t="shared" si="1"/>
        <v>1.493743257314061</v>
      </c>
      <c r="F18" s="7">
        <f>F19</f>
        <v>864583.63381000003</v>
      </c>
      <c r="G18" s="7">
        <f>G19</f>
        <v>959456.93932999996</v>
      </c>
      <c r="H18" s="9">
        <f t="shared" si="2"/>
        <v>10.973294174204689</v>
      </c>
      <c r="I18" s="9">
        <f t="shared" si="3"/>
        <v>1.7252799629228235</v>
      </c>
      <c r="J18" s="7">
        <f>J19</f>
        <v>3758432.9872599998</v>
      </c>
      <c r="K18" s="7">
        <f>K19</f>
        <v>4139085.1397099998</v>
      </c>
      <c r="L18" s="9">
        <f t="shared" si="4"/>
        <v>10.127948369448134</v>
      </c>
      <c r="M18" s="9">
        <f t="shared" si="5"/>
        <v>1.7511740596739864</v>
      </c>
    </row>
    <row r="19" spans="1:13" ht="14.25" x14ac:dyDescent="0.2">
      <c r="A19" s="10" t="s">
        <v>28</v>
      </c>
      <c r="B19" s="11">
        <v>304836.20633000002</v>
      </c>
      <c r="C19" s="11">
        <v>290801.91992999997</v>
      </c>
      <c r="D19" s="12">
        <f t="shared" si="0"/>
        <v>-4.6038777902934678</v>
      </c>
      <c r="E19" s="12">
        <f t="shared" si="1"/>
        <v>1.493743257314061</v>
      </c>
      <c r="F19" s="11">
        <v>864583.63381000003</v>
      </c>
      <c r="G19" s="11">
        <v>959456.93932999996</v>
      </c>
      <c r="H19" s="12">
        <f t="shared" si="2"/>
        <v>10.973294174204689</v>
      </c>
      <c r="I19" s="12">
        <f t="shared" si="3"/>
        <v>1.7252799629228235</v>
      </c>
      <c r="J19" s="11">
        <v>3758432.9872599998</v>
      </c>
      <c r="K19" s="11">
        <v>4139085.1397099998</v>
      </c>
      <c r="L19" s="12">
        <f t="shared" si="4"/>
        <v>10.127948369448134</v>
      </c>
      <c r="M19" s="12">
        <f t="shared" si="5"/>
        <v>1.7511740596739864</v>
      </c>
    </row>
    <row r="20" spans="1:13" ht="15.75" x14ac:dyDescent="0.25">
      <c r="A20" s="8" t="s">
        <v>11</v>
      </c>
      <c r="B20" s="7">
        <f>B21</f>
        <v>671772.26086000004</v>
      </c>
      <c r="C20" s="7">
        <f>C21</f>
        <v>599838.25849000004</v>
      </c>
      <c r="D20" s="9">
        <f t="shared" si="0"/>
        <v>-10.708093584857224</v>
      </c>
      <c r="E20" s="9">
        <f t="shared" si="1"/>
        <v>3.0811500636382556</v>
      </c>
      <c r="F20" s="7">
        <f>F21</f>
        <v>1885625.1056900001</v>
      </c>
      <c r="G20" s="7">
        <f>G21</f>
        <v>1760516.99144</v>
      </c>
      <c r="H20" s="9">
        <f t="shared" si="2"/>
        <v>-6.634834987743746</v>
      </c>
      <c r="I20" s="9">
        <f t="shared" si="3"/>
        <v>3.1657332030321705</v>
      </c>
      <c r="J20" s="7">
        <f>J21</f>
        <v>7848321.3781399997</v>
      </c>
      <c r="K20" s="7">
        <f>K21</f>
        <v>7860143.5515900003</v>
      </c>
      <c r="L20" s="9">
        <f t="shared" si="4"/>
        <v>0.15063314663603086</v>
      </c>
      <c r="M20" s="9">
        <f t="shared" si="5"/>
        <v>3.3254883695923589</v>
      </c>
    </row>
    <row r="21" spans="1:13" ht="14.25" x14ac:dyDescent="0.2">
      <c r="A21" s="10" t="s">
        <v>29</v>
      </c>
      <c r="B21" s="11">
        <v>671772.26086000004</v>
      </c>
      <c r="C21" s="11">
        <v>599838.25849000004</v>
      </c>
      <c r="D21" s="12">
        <f t="shared" si="0"/>
        <v>-10.708093584857224</v>
      </c>
      <c r="E21" s="12">
        <f t="shared" si="1"/>
        <v>3.0811500636382556</v>
      </c>
      <c r="F21" s="11">
        <v>1885625.1056900001</v>
      </c>
      <c r="G21" s="11">
        <v>1760516.99144</v>
      </c>
      <c r="H21" s="12">
        <f t="shared" si="2"/>
        <v>-6.634834987743746</v>
      </c>
      <c r="I21" s="12">
        <f t="shared" si="3"/>
        <v>3.1657332030321705</v>
      </c>
      <c r="J21" s="11">
        <v>7848321.3781399997</v>
      </c>
      <c r="K21" s="11">
        <v>7860143.5515900003</v>
      </c>
      <c r="L21" s="12">
        <f t="shared" si="4"/>
        <v>0.15063314663603086</v>
      </c>
      <c r="M21" s="12">
        <f t="shared" si="5"/>
        <v>3.3254883695923589</v>
      </c>
    </row>
    <row r="22" spans="1:13" ht="16.5" x14ac:dyDescent="0.25">
      <c r="A22" s="17" t="s">
        <v>4</v>
      </c>
      <c r="B22" s="7">
        <f>B23+B27+B29</f>
        <v>16482077.540220004</v>
      </c>
      <c r="C22" s="7">
        <f>C23+C27+C29</f>
        <v>15943243.36572</v>
      </c>
      <c r="D22" s="9">
        <f t="shared" si="0"/>
        <v>-3.2692127141443548</v>
      </c>
      <c r="E22" s="9">
        <f t="shared" si="1"/>
        <v>81.894618450228975</v>
      </c>
      <c r="F22" s="7">
        <f>F23+F27+F29</f>
        <v>46095183.257139996</v>
      </c>
      <c r="G22" s="7">
        <f>G23+G27+G29</f>
        <v>45194202.690090001</v>
      </c>
      <c r="H22" s="9">
        <f t="shared" si="2"/>
        <v>-1.9546089274098635</v>
      </c>
      <c r="I22" s="9">
        <f t="shared" si="3"/>
        <v>81.267484912803127</v>
      </c>
      <c r="J22" s="7">
        <f>J23+J27+J29</f>
        <v>185064813.37024999</v>
      </c>
      <c r="K22" s="7">
        <f>K23+K27+K29</f>
        <v>193792818.10065001</v>
      </c>
      <c r="L22" s="9">
        <f t="shared" si="4"/>
        <v>4.7161881134791086</v>
      </c>
      <c r="M22" s="9">
        <f t="shared" si="5"/>
        <v>81.990329880664135</v>
      </c>
    </row>
    <row r="23" spans="1:13" ht="15.75" x14ac:dyDescent="0.25">
      <c r="A23" s="8" t="s">
        <v>5</v>
      </c>
      <c r="B23" s="7">
        <f>B24+B25+B26</f>
        <v>1212965.1602100001</v>
      </c>
      <c r="C23" s="7">
        <f>C24+C25+C26</f>
        <v>1068742.48114</v>
      </c>
      <c r="D23" s="9">
        <f>(C23-B23)/B23*100</f>
        <v>-11.890092461108352</v>
      </c>
      <c r="E23" s="9">
        <f t="shared" si="1"/>
        <v>5.4897398043047891</v>
      </c>
      <c r="F23" s="7">
        <f>F24+F25+F26</f>
        <v>3509273.4098799997</v>
      </c>
      <c r="G23" s="7">
        <f>G24+G25+G26</f>
        <v>3216556.8853599997</v>
      </c>
      <c r="H23" s="9">
        <f t="shared" si="2"/>
        <v>-8.3412288052531487</v>
      </c>
      <c r="I23" s="9">
        <f t="shared" si="3"/>
        <v>5.7839606098302934</v>
      </c>
      <c r="J23" s="7">
        <f>J24+J25+J26</f>
        <v>13826205.67922</v>
      </c>
      <c r="K23" s="7">
        <f>K24+K25+K26</f>
        <v>13395652.806979999</v>
      </c>
      <c r="L23" s="9">
        <f t="shared" si="4"/>
        <v>-3.1140349147785193</v>
      </c>
      <c r="M23" s="9">
        <f t="shared" si="5"/>
        <v>5.6674648904723819</v>
      </c>
    </row>
    <row r="24" spans="1:13" ht="14.25" x14ac:dyDescent="0.2">
      <c r="A24" s="10" t="s">
        <v>30</v>
      </c>
      <c r="B24" s="11">
        <v>838036.51716000005</v>
      </c>
      <c r="C24" s="11">
        <v>748505.85282000003</v>
      </c>
      <c r="D24" s="12">
        <f t="shared" si="0"/>
        <v>-10.683384614719193</v>
      </c>
      <c r="E24" s="12">
        <f t="shared" si="1"/>
        <v>3.8448012000028133</v>
      </c>
      <c r="F24" s="11">
        <v>2419038.9918499999</v>
      </c>
      <c r="G24" s="11">
        <v>2235534.2927799998</v>
      </c>
      <c r="H24" s="12">
        <f t="shared" si="2"/>
        <v>-7.585851228039191</v>
      </c>
      <c r="I24" s="12">
        <f t="shared" si="3"/>
        <v>4.019901637746778</v>
      </c>
      <c r="J24" s="11">
        <v>9498052.7594300006</v>
      </c>
      <c r="K24" s="11">
        <v>9222417.0720099993</v>
      </c>
      <c r="L24" s="12">
        <f t="shared" si="4"/>
        <v>-2.9020231241223677</v>
      </c>
      <c r="M24" s="12">
        <f t="shared" si="5"/>
        <v>3.901842315118448</v>
      </c>
    </row>
    <row r="25" spans="1:13" ht="14.25" x14ac:dyDescent="0.2">
      <c r="A25" s="10" t="s">
        <v>31</v>
      </c>
      <c r="B25" s="11">
        <v>140708.49922</v>
      </c>
      <c r="C25" s="11">
        <v>113045.44065999999</v>
      </c>
      <c r="D25" s="12">
        <f t="shared" si="0"/>
        <v>-19.659834845333947</v>
      </c>
      <c r="E25" s="12">
        <f t="shared" si="1"/>
        <v>0.58067314272415715</v>
      </c>
      <c r="F25" s="11">
        <v>399142.54149999999</v>
      </c>
      <c r="G25" s="11">
        <v>346640.21003999998</v>
      </c>
      <c r="H25" s="12">
        <f t="shared" si="2"/>
        <v>-13.15377991599024</v>
      </c>
      <c r="I25" s="12">
        <f t="shared" si="3"/>
        <v>0.62332282378716986</v>
      </c>
      <c r="J25" s="11">
        <v>1516278.5457899999</v>
      </c>
      <c r="K25" s="11">
        <v>1392076.93032</v>
      </c>
      <c r="L25" s="12">
        <f t="shared" si="4"/>
        <v>-8.1912136668325175</v>
      </c>
      <c r="M25" s="12">
        <f t="shared" si="5"/>
        <v>0.58896324360647845</v>
      </c>
    </row>
    <row r="26" spans="1:13" ht="14.25" x14ac:dyDescent="0.2">
      <c r="A26" s="10" t="s">
        <v>32</v>
      </c>
      <c r="B26" s="11">
        <v>234220.14382999999</v>
      </c>
      <c r="C26" s="11">
        <v>207191.18766</v>
      </c>
      <c r="D26" s="12">
        <f t="shared" si="0"/>
        <v>-11.539979323733126</v>
      </c>
      <c r="E26" s="12">
        <f t="shared" si="1"/>
        <v>1.0642654615778184</v>
      </c>
      <c r="F26" s="11">
        <v>691091.87653000001</v>
      </c>
      <c r="G26" s="11">
        <v>634382.38254000002</v>
      </c>
      <c r="H26" s="12">
        <f t="shared" si="2"/>
        <v>-8.2057821710682841</v>
      </c>
      <c r="I26" s="12">
        <f t="shared" si="3"/>
        <v>1.1407361482963445</v>
      </c>
      <c r="J26" s="11">
        <v>2811874.3739999998</v>
      </c>
      <c r="K26" s="11">
        <v>2781158.8046499998</v>
      </c>
      <c r="L26" s="12">
        <f t="shared" si="4"/>
        <v>-1.0923521204934175</v>
      </c>
      <c r="M26" s="12">
        <f t="shared" si="5"/>
        <v>1.1766593317474554</v>
      </c>
    </row>
    <row r="27" spans="1:13" ht="15.75" x14ac:dyDescent="0.25">
      <c r="A27" s="8" t="s">
        <v>6</v>
      </c>
      <c r="B27" s="7">
        <f>B28</f>
        <v>2724722.4087100001</v>
      </c>
      <c r="C27" s="7">
        <f>C28</f>
        <v>2961822.8129099999</v>
      </c>
      <c r="D27" s="9">
        <f t="shared" si="0"/>
        <v>8.7018187042493338</v>
      </c>
      <c r="E27" s="9">
        <f t="shared" si="1"/>
        <v>15.213802086341948</v>
      </c>
      <c r="F27" s="7">
        <f>F28</f>
        <v>7761404.13858</v>
      </c>
      <c r="G27" s="7">
        <f>G28</f>
        <v>7623294.36845</v>
      </c>
      <c r="H27" s="9">
        <f t="shared" si="2"/>
        <v>-1.7794430964300767</v>
      </c>
      <c r="I27" s="9">
        <f t="shared" si="3"/>
        <v>13.708084736490209</v>
      </c>
      <c r="J27" s="7">
        <f>J28</f>
        <v>30434795.212710001</v>
      </c>
      <c r="K27" s="7">
        <f>K28</f>
        <v>31760440.98827</v>
      </c>
      <c r="L27" s="9">
        <f t="shared" si="4"/>
        <v>4.3556914587235029</v>
      </c>
      <c r="M27" s="9">
        <f t="shared" si="5"/>
        <v>13.437283482977996</v>
      </c>
    </row>
    <row r="28" spans="1:13" ht="14.25" x14ac:dyDescent="0.2">
      <c r="A28" s="10" t="s">
        <v>33</v>
      </c>
      <c r="B28" s="11">
        <v>2724722.4087100001</v>
      </c>
      <c r="C28" s="11">
        <v>2961822.8129099999</v>
      </c>
      <c r="D28" s="12">
        <f t="shared" si="0"/>
        <v>8.7018187042493338</v>
      </c>
      <c r="E28" s="12">
        <f t="shared" si="1"/>
        <v>15.213802086341948</v>
      </c>
      <c r="F28" s="11">
        <v>7761404.13858</v>
      </c>
      <c r="G28" s="11">
        <v>7623294.36845</v>
      </c>
      <c r="H28" s="12">
        <f t="shared" si="2"/>
        <v>-1.7794430964300767</v>
      </c>
      <c r="I28" s="12">
        <f t="shared" si="3"/>
        <v>13.708084736490209</v>
      </c>
      <c r="J28" s="11">
        <v>30434795.212710001</v>
      </c>
      <c r="K28" s="11">
        <v>31760440.98827</v>
      </c>
      <c r="L28" s="12">
        <f t="shared" si="4"/>
        <v>4.3556914587235029</v>
      </c>
      <c r="M28" s="12">
        <f t="shared" si="5"/>
        <v>13.437283482977996</v>
      </c>
    </row>
    <row r="29" spans="1:13" ht="15.75" x14ac:dyDescent="0.25">
      <c r="A29" s="8" t="s">
        <v>7</v>
      </c>
      <c r="B29" s="7">
        <f>B30+B31+B32+B33+B34+B35+B36+B37+B38+B39+B40</f>
        <v>12544389.971300002</v>
      </c>
      <c r="C29" s="7">
        <f>C30+C31+C32+C33+C34+C35+C36+C37+C38+C39+C40</f>
        <v>11912678.071670001</v>
      </c>
      <c r="D29" s="9">
        <f t="shared" si="0"/>
        <v>-5.0358120329109566</v>
      </c>
      <c r="E29" s="9">
        <f t="shared" si="1"/>
        <v>61.19107655958225</v>
      </c>
      <c r="F29" s="7">
        <f>F30+F31+F32+F33+F34+F35+F36+F37+F38+F39+F40</f>
        <v>34824505.708679996</v>
      </c>
      <c r="G29" s="7">
        <f>G30+G31+G32+G33+G34+G35+G36+G37+G38+G39+G40</f>
        <v>34354351.436279997</v>
      </c>
      <c r="H29" s="9">
        <f t="shared" si="2"/>
        <v>-1.3500673242371777</v>
      </c>
      <c r="I29" s="9">
        <f t="shared" si="3"/>
        <v>61.775439566482625</v>
      </c>
      <c r="J29" s="7">
        <f>J30+J31+J32+J33+J34+J35+J36+J37+J38+J39+J40</f>
        <v>140803812.47832</v>
      </c>
      <c r="K29" s="7">
        <f>K30+K31+K32+K33+K34+K35+K36+K37+K38+K39+K40</f>
        <v>148636724.30540001</v>
      </c>
      <c r="L29" s="9">
        <f t="shared" si="4"/>
        <v>5.5629969737403728</v>
      </c>
      <c r="M29" s="9">
        <f t="shared" si="5"/>
        <v>62.885581507213764</v>
      </c>
    </row>
    <row r="30" spans="1:13" ht="14.25" x14ac:dyDescent="0.2">
      <c r="A30" s="10" t="s">
        <v>34</v>
      </c>
      <c r="B30" s="11">
        <v>1413784.71829</v>
      </c>
      <c r="C30" s="11">
        <v>1211280.0172600001</v>
      </c>
      <c r="D30" s="12">
        <f t="shared" si="0"/>
        <v>-14.323588196294356</v>
      </c>
      <c r="E30" s="12">
        <f t="shared" si="1"/>
        <v>6.2219030704368041</v>
      </c>
      <c r="F30" s="11">
        <v>4177767.8207700001</v>
      </c>
      <c r="G30" s="11">
        <v>3875354.7563800002</v>
      </c>
      <c r="H30" s="12">
        <f t="shared" si="2"/>
        <v>-7.2386278358155032</v>
      </c>
      <c r="I30" s="12">
        <f t="shared" si="3"/>
        <v>6.9686002949429255</v>
      </c>
      <c r="J30" s="11">
        <v>17559513.447560001</v>
      </c>
      <c r="K30" s="11">
        <v>16460629.548900001</v>
      </c>
      <c r="L30" s="12">
        <f t="shared" si="4"/>
        <v>-6.2580543700241131</v>
      </c>
      <c r="M30" s="12">
        <f t="shared" si="5"/>
        <v>6.9642025952518614</v>
      </c>
    </row>
    <row r="31" spans="1:13" ht="14.25" x14ac:dyDescent="0.2">
      <c r="A31" s="10" t="s">
        <v>35</v>
      </c>
      <c r="B31" s="11">
        <v>3514223.81886</v>
      </c>
      <c r="C31" s="11">
        <v>3293035.0290600001</v>
      </c>
      <c r="D31" s="12">
        <f t="shared" si="0"/>
        <v>-6.2941008086318373</v>
      </c>
      <c r="E31" s="12">
        <f t="shared" si="1"/>
        <v>16.915118276871922</v>
      </c>
      <c r="F31" s="11">
        <v>9487153.5754400007</v>
      </c>
      <c r="G31" s="11">
        <v>9895567.0404400006</v>
      </c>
      <c r="H31" s="12">
        <f t="shared" si="2"/>
        <v>4.3049104428675617</v>
      </c>
      <c r="I31" s="12">
        <f t="shared" si="3"/>
        <v>17.794048734018904</v>
      </c>
      <c r="J31" s="11">
        <v>37559333.904430002</v>
      </c>
      <c r="K31" s="11">
        <v>41926367.640890002</v>
      </c>
      <c r="L31" s="12">
        <f t="shared" si="4"/>
        <v>11.627026580322083</v>
      </c>
      <c r="M31" s="12">
        <f t="shared" si="5"/>
        <v>17.738308092455792</v>
      </c>
    </row>
    <row r="32" spans="1:13" ht="14.25" x14ac:dyDescent="0.2">
      <c r="A32" s="10" t="s">
        <v>36</v>
      </c>
      <c r="B32" s="11">
        <v>86356.291979999995</v>
      </c>
      <c r="C32" s="11">
        <v>241519.57453000001</v>
      </c>
      <c r="D32" s="12">
        <f t="shared" si="0"/>
        <v>179.6780280769068</v>
      </c>
      <c r="E32" s="12">
        <f t="shared" si="1"/>
        <v>1.2405978476702981</v>
      </c>
      <c r="F32" s="11">
        <v>327554.60080000001</v>
      </c>
      <c r="G32" s="11">
        <v>584907.76000999997</v>
      </c>
      <c r="H32" s="12">
        <f t="shared" si="2"/>
        <v>78.568018455993538</v>
      </c>
      <c r="I32" s="12">
        <f t="shared" si="3"/>
        <v>1.0517716816014813</v>
      </c>
      <c r="J32" s="11">
        <v>1787812.88778</v>
      </c>
      <c r="K32" s="11">
        <v>2501054.4936099998</v>
      </c>
      <c r="L32" s="12">
        <f t="shared" si="4"/>
        <v>39.894645055146732</v>
      </c>
      <c r="M32" s="12">
        <f t="shared" si="5"/>
        <v>1.0581521286000302</v>
      </c>
    </row>
    <row r="33" spans="1:13" ht="14.25" x14ac:dyDescent="0.2">
      <c r="A33" s="10" t="s">
        <v>37</v>
      </c>
      <c r="B33" s="11">
        <v>1477628.7379600001</v>
      </c>
      <c r="C33" s="11">
        <v>1477361.3696399999</v>
      </c>
      <c r="D33" s="12">
        <f t="shared" si="0"/>
        <v>-1.8094417977363598E-2</v>
      </c>
      <c r="E33" s="12">
        <f t="shared" si="1"/>
        <v>7.5886658005807632</v>
      </c>
      <c r="F33" s="11">
        <v>3993976.3976599998</v>
      </c>
      <c r="G33" s="11">
        <v>4229159.0869100001</v>
      </c>
      <c r="H33" s="12">
        <f t="shared" si="2"/>
        <v>5.8884346284016518</v>
      </c>
      <c r="I33" s="12">
        <f t="shared" si="3"/>
        <v>7.6048055244188726</v>
      </c>
      <c r="J33" s="11">
        <v>16707162.78602</v>
      </c>
      <c r="K33" s="11">
        <v>17964403.697519999</v>
      </c>
      <c r="L33" s="12">
        <f t="shared" si="4"/>
        <v>7.5251610797257396</v>
      </c>
      <c r="M33" s="12">
        <f t="shared" si="5"/>
        <v>7.6004229656441895</v>
      </c>
    </row>
    <row r="34" spans="1:13" ht="14.25" x14ac:dyDescent="0.2">
      <c r="A34" s="10" t="s">
        <v>38</v>
      </c>
      <c r="B34" s="11">
        <v>915065.33814999997</v>
      </c>
      <c r="C34" s="11">
        <v>885946.63489999995</v>
      </c>
      <c r="D34" s="12">
        <f t="shared" si="0"/>
        <v>-3.1821447098924871</v>
      </c>
      <c r="E34" s="12">
        <f t="shared" si="1"/>
        <v>4.5507843020448835</v>
      </c>
      <c r="F34" s="11">
        <v>2513339.9043299998</v>
      </c>
      <c r="G34" s="11">
        <v>2579272.3246300002</v>
      </c>
      <c r="H34" s="12">
        <f t="shared" si="2"/>
        <v>2.6232989889832052</v>
      </c>
      <c r="I34" s="12">
        <f t="shared" si="3"/>
        <v>4.6380058116135734</v>
      </c>
      <c r="J34" s="11">
        <v>10932902.196799999</v>
      </c>
      <c r="K34" s="11">
        <v>11321415.716560001</v>
      </c>
      <c r="L34" s="12">
        <f t="shared" si="4"/>
        <v>3.5536174454548513</v>
      </c>
      <c r="M34" s="12">
        <f t="shared" si="5"/>
        <v>4.7898916916249563</v>
      </c>
    </row>
    <row r="35" spans="1:13" ht="14.25" x14ac:dyDescent="0.2">
      <c r="A35" s="10" t="s">
        <v>39</v>
      </c>
      <c r="B35" s="11">
        <v>1135255.7575600001</v>
      </c>
      <c r="C35" s="11">
        <v>1135198.36042</v>
      </c>
      <c r="D35" s="12">
        <f t="shared" si="0"/>
        <v>-5.0558774635399255E-3</v>
      </c>
      <c r="E35" s="12">
        <f t="shared" si="1"/>
        <v>5.8310993854494813</v>
      </c>
      <c r="F35" s="11">
        <v>3165924.2642600001</v>
      </c>
      <c r="G35" s="11">
        <v>3306834.8209099998</v>
      </c>
      <c r="H35" s="12">
        <f t="shared" si="2"/>
        <v>4.4508505222545489</v>
      </c>
      <c r="I35" s="12">
        <f t="shared" si="3"/>
        <v>5.9462969345925254</v>
      </c>
      <c r="J35" s="11">
        <v>12593893.22927</v>
      </c>
      <c r="K35" s="11">
        <v>13381862.28159</v>
      </c>
      <c r="L35" s="12">
        <f t="shared" si="4"/>
        <v>6.2567550635465734</v>
      </c>
      <c r="M35" s="12">
        <f t="shared" si="5"/>
        <v>5.6616303619432262</v>
      </c>
    </row>
    <row r="36" spans="1:13" ht="14.25" x14ac:dyDescent="0.2">
      <c r="A36" s="10" t="s">
        <v>40</v>
      </c>
      <c r="B36" s="11">
        <v>1539796.5189100001</v>
      </c>
      <c r="C36" s="11">
        <v>1552764.6538499999</v>
      </c>
      <c r="D36" s="12">
        <f t="shared" si="0"/>
        <v>0.84219796451934714</v>
      </c>
      <c r="E36" s="12">
        <f t="shared" si="1"/>
        <v>7.9759849331199684</v>
      </c>
      <c r="F36" s="11">
        <v>4018939.2105200002</v>
      </c>
      <c r="G36" s="11">
        <v>3820541.2470999998</v>
      </c>
      <c r="H36" s="12">
        <f t="shared" si="2"/>
        <v>-4.9365753754292339</v>
      </c>
      <c r="I36" s="12">
        <f t="shared" si="3"/>
        <v>6.870035528373716</v>
      </c>
      <c r="J36" s="11">
        <v>16195525.947240001</v>
      </c>
      <c r="K36" s="11">
        <v>16334855.032190001</v>
      </c>
      <c r="L36" s="12">
        <f t="shared" si="4"/>
        <v>0.86029367248640753</v>
      </c>
      <c r="M36" s="12">
        <f t="shared" si="5"/>
        <v>6.9109896113203408</v>
      </c>
    </row>
    <row r="37" spans="1:13" ht="14.25" x14ac:dyDescent="0.2">
      <c r="A37" s="13" t="s">
        <v>41</v>
      </c>
      <c r="B37" s="11">
        <v>375147.76507999998</v>
      </c>
      <c r="C37" s="11">
        <v>377664.62810999999</v>
      </c>
      <c r="D37" s="12">
        <f t="shared" si="0"/>
        <v>0.67089911343688491</v>
      </c>
      <c r="E37" s="12">
        <f t="shared" si="1"/>
        <v>1.9399252656279908</v>
      </c>
      <c r="F37" s="11">
        <v>1012549.0509499999</v>
      </c>
      <c r="G37" s="11">
        <v>1026094.20143</v>
      </c>
      <c r="H37" s="12">
        <f t="shared" si="2"/>
        <v>1.3377278332631546</v>
      </c>
      <c r="I37" s="12">
        <f t="shared" si="3"/>
        <v>1.8451060107342554</v>
      </c>
      <c r="J37" s="11">
        <v>4267726.2949299999</v>
      </c>
      <c r="K37" s="11">
        <v>4512224.3251400003</v>
      </c>
      <c r="L37" s="12">
        <f t="shared" si="4"/>
        <v>5.7289997838066782</v>
      </c>
      <c r="M37" s="12">
        <f t="shared" si="5"/>
        <v>1.9090426804240008</v>
      </c>
    </row>
    <row r="38" spans="1:13" ht="14.25" x14ac:dyDescent="0.2">
      <c r="A38" s="10" t="s">
        <v>42</v>
      </c>
      <c r="B38" s="11">
        <v>565623.23028000002</v>
      </c>
      <c r="C38" s="11">
        <v>352734.01134999999</v>
      </c>
      <c r="D38" s="12">
        <f t="shared" si="0"/>
        <v>-37.637990721246304</v>
      </c>
      <c r="E38" s="12">
        <f t="shared" si="1"/>
        <v>1.8118657923793438</v>
      </c>
      <c r="F38" s="11">
        <v>2605982.5074700001</v>
      </c>
      <c r="G38" s="11">
        <v>1397563.6516199999</v>
      </c>
      <c r="H38" s="12">
        <f t="shared" si="2"/>
        <v>-46.370950395334205</v>
      </c>
      <c r="I38" s="12">
        <f t="shared" si="3"/>
        <v>2.5130763729042394</v>
      </c>
      <c r="J38" s="11">
        <v>8586178.0448400006</v>
      </c>
      <c r="K38" s="11">
        <v>6723189.9124199999</v>
      </c>
      <c r="L38" s="12">
        <f t="shared" si="4"/>
        <v>-21.697525053531738</v>
      </c>
      <c r="M38" s="12">
        <f t="shared" si="5"/>
        <v>2.8444632993745618</v>
      </c>
    </row>
    <row r="39" spans="1:13" ht="14.25" x14ac:dyDescent="0.2">
      <c r="A39" s="10" t="s">
        <v>43</v>
      </c>
      <c r="B39" s="11">
        <v>883927.28751000005</v>
      </c>
      <c r="C39" s="11">
        <v>803038.49413999997</v>
      </c>
      <c r="D39" s="12">
        <f>(C39-B39)/B39*100</f>
        <v>-9.1510687036104166</v>
      </c>
      <c r="E39" s="12">
        <f t="shared" si="1"/>
        <v>4.1249154622982074</v>
      </c>
      <c r="F39" s="11">
        <v>1704260.42038</v>
      </c>
      <c r="G39" s="11">
        <v>1910253.6515200001</v>
      </c>
      <c r="H39" s="12">
        <f t="shared" si="2"/>
        <v>12.086957408426443</v>
      </c>
      <c r="I39" s="12">
        <f t="shared" si="3"/>
        <v>3.43498724535679</v>
      </c>
      <c r="J39" s="11">
        <v>7450071.9213399999</v>
      </c>
      <c r="K39" s="11">
        <v>10212148.4649</v>
      </c>
      <c r="L39" s="12">
        <f t="shared" si="4"/>
        <v>37.074495021293721</v>
      </c>
      <c r="M39" s="12">
        <f t="shared" si="5"/>
        <v>4.3205802445816257</v>
      </c>
    </row>
    <row r="40" spans="1:13" ht="14.25" x14ac:dyDescent="0.2">
      <c r="A40" s="10" t="s">
        <v>44</v>
      </c>
      <c r="B40" s="11">
        <v>637580.50671999995</v>
      </c>
      <c r="C40" s="11">
        <v>582135.29841000005</v>
      </c>
      <c r="D40" s="12">
        <f>(C40-B40)/B40*100</f>
        <v>-8.6961893793200975</v>
      </c>
      <c r="E40" s="12">
        <f t="shared" si="1"/>
        <v>2.9902164231025763</v>
      </c>
      <c r="F40" s="11">
        <v>1817057.9561000001</v>
      </c>
      <c r="G40" s="11">
        <v>1728802.89533</v>
      </c>
      <c r="H40" s="12">
        <f t="shared" si="2"/>
        <v>-4.8570305902308304</v>
      </c>
      <c r="I40" s="12">
        <f t="shared" si="3"/>
        <v>3.1087054279253481</v>
      </c>
      <c r="J40" s="11">
        <v>7163691.8181100003</v>
      </c>
      <c r="K40" s="11">
        <v>7298573.1916800002</v>
      </c>
      <c r="L40" s="12">
        <f t="shared" si="4"/>
        <v>1.882847238472992</v>
      </c>
      <c r="M40" s="12">
        <f t="shared" si="5"/>
        <v>3.0878978359931688</v>
      </c>
    </row>
    <row r="41" spans="1:13" ht="15.75" x14ac:dyDescent="0.25">
      <c r="A41" s="8" t="s">
        <v>8</v>
      </c>
      <c r="B41" s="7">
        <f>B42</f>
        <v>492702.61076000001</v>
      </c>
      <c r="C41" s="7">
        <f>C42</f>
        <v>571407.46467999998</v>
      </c>
      <c r="D41" s="9">
        <f t="shared" si="0"/>
        <v>15.974109371695175</v>
      </c>
      <c r="E41" s="9">
        <f t="shared" si="1"/>
        <v>2.935111459202643</v>
      </c>
      <c r="F41" s="7">
        <f>F42</f>
        <v>1367308.8254199999</v>
      </c>
      <c r="G41" s="7">
        <f>G42</f>
        <v>1565236.8167300001</v>
      </c>
      <c r="H41" s="9">
        <f t="shared" si="2"/>
        <v>14.475734203587995</v>
      </c>
      <c r="I41" s="9">
        <f t="shared" si="3"/>
        <v>2.8145835487094857</v>
      </c>
      <c r="J41" s="7">
        <f>J42</f>
        <v>5978563.0525200004</v>
      </c>
      <c r="K41" s="7">
        <f>K42</f>
        <v>6408461.9683400001</v>
      </c>
      <c r="L41" s="9">
        <f t="shared" si="4"/>
        <v>7.1906729433721503</v>
      </c>
      <c r="M41" s="9">
        <f t="shared" si="5"/>
        <v>2.7113074465896547</v>
      </c>
    </row>
    <row r="42" spans="1:13" ht="14.25" x14ac:dyDescent="0.2">
      <c r="A42" s="10" t="s">
        <v>45</v>
      </c>
      <c r="B42" s="11">
        <v>492702.61076000001</v>
      </c>
      <c r="C42" s="11">
        <v>571407.46467999998</v>
      </c>
      <c r="D42" s="12">
        <f t="shared" si="0"/>
        <v>15.974109371695175</v>
      </c>
      <c r="E42" s="12">
        <f t="shared" si="1"/>
        <v>2.935111459202643</v>
      </c>
      <c r="F42" s="11">
        <v>1367308.8254199999</v>
      </c>
      <c r="G42" s="11">
        <v>1565236.8167300001</v>
      </c>
      <c r="H42" s="12">
        <f t="shared" si="2"/>
        <v>14.475734203587995</v>
      </c>
      <c r="I42" s="12">
        <f t="shared" si="3"/>
        <v>2.8145835487094857</v>
      </c>
      <c r="J42" s="11">
        <v>5978563.0525200004</v>
      </c>
      <c r="K42" s="11">
        <v>6408461.9683400001</v>
      </c>
      <c r="L42" s="12">
        <f t="shared" si="4"/>
        <v>7.1906729433721503</v>
      </c>
      <c r="M42" s="12">
        <f t="shared" si="5"/>
        <v>2.7113074465896547</v>
      </c>
    </row>
    <row r="43" spans="1:13" ht="15.75" x14ac:dyDescent="0.25">
      <c r="A43" s="8" t="s">
        <v>9</v>
      </c>
      <c r="B43" s="7">
        <f>B8+B22+B41</f>
        <v>20092074.107880004</v>
      </c>
      <c r="C43" s="7">
        <f>C8+C22+C41</f>
        <v>19467998.834880002</v>
      </c>
      <c r="D43" s="9">
        <f t="shared" si="0"/>
        <v>-3.1060769020120373</v>
      </c>
      <c r="E43" s="9">
        <f t="shared" si="1"/>
        <v>100</v>
      </c>
      <c r="F43" s="14">
        <f>F8+F22+F41</f>
        <v>56533931.683199994</v>
      </c>
      <c r="G43" s="14">
        <f>G8+G22+G41</f>
        <v>55611666.509160005</v>
      </c>
      <c r="H43" s="15">
        <f t="shared" si="2"/>
        <v>-1.6313480180506466</v>
      </c>
      <c r="I43" s="15">
        <f t="shared" si="3"/>
        <v>100</v>
      </c>
      <c r="J43" s="14">
        <f>J8+J22+J41</f>
        <v>227031787.20324001</v>
      </c>
      <c r="K43" s="14">
        <f>K8+K22+K41</f>
        <v>236360578.59837002</v>
      </c>
      <c r="L43" s="15">
        <f t="shared" si="4"/>
        <v>4.1090243397409489</v>
      </c>
      <c r="M43" s="15">
        <f t="shared" si="5"/>
        <v>100</v>
      </c>
    </row>
    <row r="44" spans="1:13" ht="30" x14ac:dyDescent="0.2">
      <c r="A44" s="18" t="s">
        <v>46</v>
      </c>
      <c r="B44" s="19">
        <f>B45-B43</f>
        <v>3313900.3191199973</v>
      </c>
      <c r="C44" s="19">
        <f>C45-C43</f>
        <v>2449607.136119999</v>
      </c>
      <c r="D44" s="20">
        <f t="shared" si="0"/>
        <v>-26.080844315483532</v>
      </c>
      <c r="E44" s="20">
        <f t="shared" ref="E44:E45" si="6">C44/C$45*100</f>
        <v>11.1764356899251</v>
      </c>
      <c r="F44" s="19">
        <f>F45-F43</f>
        <v>8761151.4958000034</v>
      </c>
      <c r="G44" s="19">
        <f>G45-G43</f>
        <v>7667249.1278399974</v>
      </c>
      <c r="H44" s="21">
        <f t="shared" si="2"/>
        <v>-12.485828700535659</v>
      </c>
      <c r="I44" s="20">
        <f t="shared" ref="I44:I45" si="7">G44/G$45*100</f>
        <v>12.116593735302343</v>
      </c>
      <c r="J44" s="19">
        <f>J45-J43</f>
        <v>36300560.860760003</v>
      </c>
      <c r="K44" s="19">
        <f>K45-K43</f>
        <v>34919676.52463001</v>
      </c>
      <c r="L44" s="21">
        <f t="shared" si="4"/>
        <v>-3.8040303052801989</v>
      </c>
      <c r="M44" s="20">
        <f t="shared" ref="M44:M45" si="8">K44/K$45*100</f>
        <v>12.87217770744031</v>
      </c>
    </row>
    <row r="45" spans="1:13" ht="20.25" x14ac:dyDescent="0.2">
      <c r="A45" s="22" t="s">
        <v>47</v>
      </c>
      <c r="B45" s="23">
        <v>23405974.427000001</v>
      </c>
      <c r="C45" s="23">
        <v>21917605.971000001</v>
      </c>
      <c r="D45" s="24">
        <f t="shared" si="0"/>
        <v>-6.3589254130051955</v>
      </c>
      <c r="E45" s="25">
        <f t="shared" si="6"/>
        <v>100</v>
      </c>
      <c r="F45" s="23">
        <v>65295083.178999998</v>
      </c>
      <c r="G45" s="23">
        <v>63278915.637000002</v>
      </c>
      <c r="H45" s="24">
        <f t="shared" si="2"/>
        <v>-3.0877785031269083</v>
      </c>
      <c r="I45" s="25">
        <f t="shared" si="7"/>
        <v>100</v>
      </c>
      <c r="J45" s="23">
        <v>263332348.06400001</v>
      </c>
      <c r="K45" s="23">
        <v>271280255.12300003</v>
      </c>
      <c r="L45" s="24">
        <f t="shared" si="4"/>
        <v>3.0182038467482029</v>
      </c>
      <c r="M45" s="25">
        <f t="shared" si="8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2026-04-02T13:40:15Z</dcterms:modified>
</cp:coreProperties>
</file>