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ownloads\"/>
    </mc:Choice>
  </mc:AlternateContent>
  <xr:revisionPtr revIDLastSave="0" documentId="13_ncr:1_{BD8EA23E-9F24-406E-83AD-1C123C8B2719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G29" i="1"/>
  <c r="F29" i="1"/>
  <c r="C29" i="1"/>
  <c r="B29" i="1"/>
  <c r="M45" i="1"/>
  <c r="L45" i="1"/>
  <c r="I45" i="1"/>
  <c r="H45" i="1"/>
  <c r="E45" i="1"/>
  <c r="D45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L23" i="1" s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H18" i="1" s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18" i="1" l="1"/>
  <c r="L41" i="1"/>
  <c r="G22" i="1"/>
  <c r="H41" i="1"/>
  <c r="L29" i="1"/>
  <c r="K22" i="1"/>
  <c r="J22" i="1"/>
  <c r="H23" i="1"/>
  <c r="H20" i="1"/>
  <c r="F8" i="1"/>
  <c r="L9" i="1"/>
  <c r="D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L22" i="1" l="1"/>
  <c r="K43" i="1"/>
  <c r="J43" i="1"/>
  <c r="L8" i="1"/>
  <c r="D8" i="1"/>
  <c r="G43" i="1"/>
  <c r="H8" i="1"/>
  <c r="F43" i="1"/>
  <c r="F44" i="1" s="1"/>
  <c r="H22" i="1"/>
  <c r="D22" i="1"/>
  <c r="B43" i="1"/>
  <c r="B44" i="1" s="1"/>
  <c r="C43" i="1"/>
  <c r="C44" i="1" s="1"/>
  <c r="I8" i="1" l="1"/>
  <c r="G44" i="1"/>
  <c r="M27" i="1"/>
  <c r="K44" i="1"/>
  <c r="J44" i="1"/>
  <c r="E44" i="1"/>
  <c r="D44" i="1"/>
  <c r="M24" i="1"/>
  <c r="M17" i="1"/>
  <c r="M29" i="1"/>
  <c r="M13" i="1"/>
  <c r="M34" i="1"/>
  <c r="M20" i="1"/>
  <c r="M23" i="1"/>
  <c r="M28" i="1"/>
  <c r="M8" i="1"/>
  <c r="M30" i="1"/>
  <c r="M19" i="1"/>
  <c r="M40" i="1"/>
  <c r="M31" i="1"/>
  <c r="M38" i="1"/>
  <c r="L43" i="1"/>
  <c r="M25" i="1"/>
  <c r="M15" i="1"/>
  <c r="M12" i="1"/>
  <c r="M32" i="1"/>
  <c r="M41" i="1"/>
  <c r="M33" i="1"/>
  <c r="M42" i="1"/>
  <c r="M14" i="1"/>
  <c r="M18" i="1"/>
  <c r="M37" i="1"/>
  <c r="M16" i="1"/>
  <c r="M9" i="1"/>
  <c r="M35" i="1"/>
  <c r="M39" i="1"/>
  <c r="M43" i="1"/>
  <c r="M26" i="1"/>
  <c r="M22" i="1"/>
  <c r="M21" i="1"/>
  <c r="M11" i="1"/>
  <c r="M10" i="1"/>
  <c r="M36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M44" i="1" l="1"/>
  <c r="L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<sst xmlns="http://schemas.openxmlformats.org/spreadsheetml/2006/main" count="52" uniqueCount="48">
  <si>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</si>
  <si>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</si>
  <si>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</si>
  <si>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</si>
  <si>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</si>
  <si>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</si>
  <si>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</si>
  <si>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</si>
  <si>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</si>
  <si>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</si>
  <si>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</si>
  <si>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</si>
  <si>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('26/'25)</t>
  </si>
  <si>
    <t xml:space="preserve"> Pay(26)  (%)</t>
  </si>
  <si>
    <t>1 - 31 MAYıS İHRACAT RAKAMLARI</t>
  </si>
  <si>
    <t xml:space="preserve">SEKTÖREL BAZDA İHRACAT RAKAMLARI -1.000 $ </t>
  </si>
  <si>
    <t>1 - 31 MAYıS</t>
  </si>
  <si>
    <t>1 OCAK  -  31 MAYıS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</si>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</sst>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3459162</xdr:colOff>
      <xdr:row>3</xdr:row>
      <xdr:rowOff>125412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2" sqref="B2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2025</v>
      </c>
      <c r="C7" s="5">
        <v>2026</v>
      </c>
      <c r="D7" s="6" t="s">
        <v>12</v>
      </c>
      <c r="E7" s="6" t="s">
        <v>13</v>
      </c>
      <c r="F7" s="4">
        <v>2025</v>
      </c>
      <c r="G7" s="5">
        <v>2026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3099839.8374100002</v>
      </c>
      <c r="C8" s="7">
        <f>C9+C18+C20</f>
        <v>2757910.7537599998</v>
      </c>
      <c r="D8" s="9">
        <f t="shared" ref="D8:D45" si="0">(C8-B8)/B8*100</f>
        <v>-11.030540337067588</v>
      </c>
      <c r="E8" s="9">
        <f t="shared" ref="E8:E43" si="1">C8/C$43*100</f>
        <v>14.184348347003267</v>
      </c>
      <c r="F8" s="7">
        <f>F9+F18+F20</f>
        <v>14939274.083040001</v>
      </c>
      <c r="G8" s="7">
        <f>G9+G18+G20</f>
        <v>14865090.94947</v>
      </c>
      <c r="H8" s="9">
        <f t="shared" ref="H8:H45" si="2">(G8-F8)/F8*100</f>
        <v>-0.49656451282474207</v>
      </c>
      <c r="I8" s="9">
        <f t="shared" ref="I8:I43" si="3">G8/G$43*100</f>
        <v>15.272585059943324</v>
      </c>
      <c r="J8" s="7">
        <f>J9+J18+J20</f>
        <v>36127395.00017</v>
      </c>
      <c r="K8" s="7">
        <f>K9+K18+K20</f>
        <v>36297980.668669999</v>
      </c>
      <c r="L8" s="9">
        <f t="shared" ref="L8:L45" si="4">(K8-J8)/J8*100</f>
        <v>0.47217815870531504</v>
      </c>
      <c r="M8" s="9">
        <f t="shared" ref="M8:M43" si="5">K8/K$43*100</f>
        <v>15.222821906498693</v>
      </c>
    </row>
    <row r="9" spans="1:13" ht="15.75" x14ac:dyDescent="0.25">
      <c r="A9" s="8" t="s">
        <v>2</v>
      </c>
      <c r="B9" s="7">
        <f>B10+B11+B12+B13+B14+B15+B16+B17</f>
        <v>2042723.7555600002</v>
      </c>
      <c r="C9" s="7">
        <f>C10+C11+C12+C13+C14+C15+C16+C17</f>
        <v>1872609.8044500002</v>
      </c>
      <c r="D9" s="9">
        <f t="shared" si="0"/>
        <v>-8.3278001074288337</v>
      </c>
      <c r="E9" s="9">
        <f t="shared" si="1"/>
        <v>9.6311128806903881</v>
      </c>
      <c r="F9" s="7">
        <f>F10+F11+F12+F13+F14+F15+F16+F17</f>
        <v>10223107.79446</v>
      </c>
      <c r="G9" s="7">
        <f>G10+G11+G12+G13+G14+G15+G16+G17</f>
        <v>10238942.14342</v>
      </c>
      <c r="H9" s="9">
        <f t="shared" si="2"/>
        <v>0.15488782157398304</v>
      </c>
      <c r="I9" s="9">
        <f t="shared" si="3"/>
        <v>10.519620454444361</v>
      </c>
      <c r="J9" s="7">
        <f>J10+J11+J12+J13+J14+J15+J16+J17</f>
        <v>24493853.332910001</v>
      </c>
      <c r="K9" s="7">
        <f>K10+K11+K12+K13+K14+K15+K16+K17</f>
        <v>24359038.840240002</v>
      </c>
      <c r="L9" s="9">
        <f t="shared" si="4"/>
        <v>-0.55040132247735196</v>
      </c>
      <c r="M9" s="9">
        <f t="shared" si="5"/>
        <v>10.215810996850285</v>
      </c>
    </row>
    <row r="10" spans="1:13" ht="14.25" x14ac:dyDescent="0.2">
      <c r="A10" s="10" t="s">
        <v>20</v>
      </c>
      <c r="B10" s="11">
        <v>1055854.9192600001</v>
      </c>
      <c r="C10" s="11">
        <v>911386.49595000001</v>
      </c>
      <c r="D10" s="12">
        <f t="shared" si="0"/>
        <v>-13.682601716839216</v>
      </c>
      <c r="E10" s="12">
        <f t="shared" si="1"/>
        <v>4.6873973422399073</v>
      </c>
      <c r="F10" s="11">
        <v>5207050.0832900004</v>
      </c>
      <c r="G10" s="11">
        <v>4842559.6952499999</v>
      </c>
      <c r="H10" s="12">
        <f t="shared" si="2"/>
        <v>-6.9999401236736816</v>
      </c>
      <c r="I10" s="12">
        <f t="shared" si="3"/>
        <v>4.9753079281493235</v>
      </c>
      <c r="J10" s="11">
        <v>12082238.650769999</v>
      </c>
      <c r="K10" s="11">
        <v>11995896.49313</v>
      </c>
      <c r="L10" s="12">
        <f t="shared" si="4"/>
        <v>-0.71462052799707254</v>
      </c>
      <c r="M10" s="12">
        <f t="shared" si="5"/>
        <v>5.030896831165272</v>
      </c>
    </row>
    <row r="11" spans="1:13" ht="14.25" x14ac:dyDescent="0.2">
      <c r="A11" s="10" t="s">
        <v>21</v>
      </c>
      <c r="B11" s="11">
        <v>282674.93080999999</v>
      </c>
      <c r="C11" s="11">
        <v>322593.63744000002</v>
      </c>
      <c r="D11" s="12">
        <f t="shared" si="0"/>
        <v>14.121771080163947</v>
      </c>
      <c r="E11" s="12">
        <f t="shared" si="1"/>
        <v>1.659147425904715</v>
      </c>
      <c r="F11" s="11">
        <v>1488276.86528</v>
      </c>
      <c r="G11" s="11">
        <v>1956336.9741400001</v>
      </c>
      <c r="H11" s="12">
        <f t="shared" si="2"/>
        <v>31.449800758136533</v>
      </c>
      <c r="I11" s="12">
        <f t="shared" si="3"/>
        <v>2.009965693787469</v>
      </c>
      <c r="J11" s="11">
        <v>3432186.82131</v>
      </c>
      <c r="K11" s="11">
        <v>4171361.6643699999</v>
      </c>
      <c r="L11" s="12">
        <f t="shared" si="4"/>
        <v>21.536556182506143</v>
      </c>
      <c r="M11" s="12">
        <f t="shared" si="5"/>
        <v>1.7494057397829121</v>
      </c>
    </row>
    <row r="12" spans="1:13" ht="14.25" x14ac:dyDescent="0.2">
      <c r="A12" s="10" t="s">
        <v>22</v>
      </c>
      <c r="B12" s="11">
        <v>219783.12380999999</v>
      </c>
      <c r="C12" s="11">
        <v>191052.33877</v>
      </c>
      <c r="D12" s="12">
        <f t="shared" si="0"/>
        <v>-13.072334464058954</v>
      </c>
      <c r="E12" s="12">
        <f t="shared" si="1"/>
        <v>0.98261081216233748</v>
      </c>
      <c r="F12" s="11">
        <v>1050039.13155</v>
      </c>
      <c r="G12" s="11">
        <v>980753.24421999999</v>
      </c>
      <c r="H12" s="12">
        <f t="shared" si="2"/>
        <v>-6.5984100257030134</v>
      </c>
      <c r="I12" s="12">
        <f t="shared" si="3"/>
        <v>1.007638459534576</v>
      </c>
      <c r="J12" s="11">
        <v>2652304.5445500002</v>
      </c>
      <c r="K12" s="11">
        <v>2516140.6779100001</v>
      </c>
      <c r="L12" s="12">
        <f t="shared" si="4"/>
        <v>-5.1337945681913464</v>
      </c>
      <c r="M12" s="12">
        <f t="shared" si="5"/>
        <v>1.0552311926426587</v>
      </c>
    </row>
    <row r="13" spans="1:13" ht="14.25" x14ac:dyDescent="0.2">
      <c r="A13" s="10" t="s">
        <v>23</v>
      </c>
      <c r="B13" s="11">
        <v>140798.29462</v>
      </c>
      <c r="C13" s="11">
        <v>99086.420670000007</v>
      </c>
      <c r="D13" s="12">
        <f t="shared" si="0"/>
        <v>-29.625269299302254</v>
      </c>
      <c r="E13" s="12">
        <f t="shared" si="1"/>
        <v>0.50961631203070212</v>
      </c>
      <c r="F13" s="11">
        <v>742538.64020000002</v>
      </c>
      <c r="G13" s="11">
        <v>637804.32837999996</v>
      </c>
      <c r="H13" s="12">
        <f t="shared" si="2"/>
        <v>-14.104897193200646</v>
      </c>
      <c r="I13" s="12">
        <f t="shared" si="3"/>
        <v>0.6552883456882499</v>
      </c>
      <c r="J13" s="11">
        <v>1853000.67402</v>
      </c>
      <c r="K13" s="11">
        <v>1632587.2664099999</v>
      </c>
      <c r="L13" s="12">
        <f t="shared" si="4"/>
        <v>-11.894944815741665</v>
      </c>
      <c r="M13" s="12">
        <f t="shared" si="5"/>
        <v>0.68468230864501123</v>
      </c>
    </row>
    <row r="14" spans="1:13" ht="14.25" x14ac:dyDescent="0.2">
      <c r="A14" s="10" t="s">
        <v>24</v>
      </c>
      <c r="B14" s="11">
        <v>183702.03542999999</v>
      </c>
      <c r="C14" s="11">
        <v>212658.77953999999</v>
      </c>
      <c r="D14" s="12">
        <f t="shared" si="0"/>
        <v>15.762886917512692</v>
      </c>
      <c r="E14" s="12">
        <f t="shared" si="1"/>
        <v>1.0937359752963303</v>
      </c>
      <c r="F14" s="11">
        <v>1030639.16131</v>
      </c>
      <c r="G14" s="11">
        <v>1199057.4924399999</v>
      </c>
      <c r="H14" s="12">
        <f t="shared" si="2"/>
        <v>16.341153863776224</v>
      </c>
      <c r="I14" s="12">
        <f t="shared" si="3"/>
        <v>1.2319270435210603</v>
      </c>
      <c r="J14" s="11">
        <v>2647042.9329300001</v>
      </c>
      <c r="K14" s="11">
        <v>2409904.6510800002</v>
      </c>
      <c r="L14" s="12">
        <f t="shared" si="4"/>
        <v>-8.9586110939089529</v>
      </c>
      <c r="M14" s="12">
        <f t="shared" si="5"/>
        <v>1.0106774161874585</v>
      </c>
    </row>
    <row r="15" spans="1:13" ht="14.25" x14ac:dyDescent="0.2">
      <c r="A15" s="10" t="s">
        <v>25</v>
      </c>
      <c r="B15" s="11">
        <v>46381.982320000003</v>
      </c>
      <c r="C15" s="11">
        <v>30680.606210000002</v>
      </c>
      <c r="D15" s="12">
        <f t="shared" si="0"/>
        <v>-33.852317914470717</v>
      </c>
      <c r="E15" s="12">
        <f t="shared" si="1"/>
        <v>0.15779495597765908</v>
      </c>
      <c r="F15" s="11">
        <v>228113.87177</v>
      </c>
      <c r="G15" s="11">
        <v>156899.45433000001</v>
      </c>
      <c r="H15" s="12">
        <f t="shared" si="2"/>
        <v>-31.218801770987092</v>
      </c>
      <c r="I15" s="12">
        <f t="shared" si="3"/>
        <v>0.16120051133619565</v>
      </c>
      <c r="J15" s="11">
        <v>677718.19009000005</v>
      </c>
      <c r="K15" s="11">
        <v>424582.00144000002</v>
      </c>
      <c r="L15" s="12">
        <f t="shared" si="4"/>
        <v>-37.351246041718888</v>
      </c>
      <c r="M15" s="12">
        <f t="shared" si="5"/>
        <v>0.17806324411331823</v>
      </c>
    </row>
    <row r="16" spans="1:13" ht="14.25" x14ac:dyDescent="0.2">
      <c r="A16" s="10" t="s">
        <v>26</v>
      </c>
      <c r="B16" s="11">
        <v>99877.326749999993</v>
      </c>
      <c r="C16" s="11">
        <v>92340.246530000004</v>
      </c>
      <c r="D16" s="12">
        <f t="shared" si="0"/>
        <v>-7.5463375575377913</v>
      </c>
      <c r="E16" s="12">
        <f t="shared" si="1"/>
        <v>0.47491972734940091</v>
      </c>
      <c r="F16" s="11">
        <v>391642.05504000001</v>
      </c>
      <c r="G16" s="11">
        <v>381563.63040000002</v>
      </c>
      <c r="H16" s="12">
        <f t="shared" si="2"/>
        <v>-2.57337650803886</v>
      </c>
      <c r="I16" s="12">
        <f t="shared" si="3"/>
        <v>0.39202336675057808</v>
      </c>
      <c r="J16" s="11">
        <v>1001907.89017</v>
      </c>
      <c r="K16" s="11">
        <v>1049536.29211</v>
      </c>
      <c r="L16" s="12">
        <f t="shared" si="4"/>
        <v>4.7537705219507354</v>
      </c>
      <c r="M16" s="12">
        <f t="shared" si="5"/>
        <v>0.44015958367038638</v>
      </c>
    </row>
    <row r="17" spans="1:13" ht="14.25" x14ac:dyDescent="0.2">
      <c r="A17" s="10" t="s">
        <v>27</v>
      </c>
      <c r="B17" s="11">
        <v>13651.14256</v>
      </c>
      <c r="C17" s="11">
        <v>12811.279339999999</v>
      </c>
      <c r="D17" s="12">
        <f t="shared" si="0"/>
        <v>-6.1523291278265075</v>
      </c>
      <c r="E17" s="12">
        <f t="shared" si="1"/>
        <v>6.5890329729335326E-2</v>
      </c>
      <c r="F17" s="11">
        <v>84807.986019999997</v>
      </c>
      <c r="G17" s="11">
        <v>83967.324259999994</v>
      </c>
      <c r="H17" s="12">
        <f t="shared" si="2"/>
        <v>-0.99125306407082014</v>
      </c>
      <c r="I17" s="12">
        <f t="shared" si="3"/>
        <v>8.6269105676909111E-2</v>
      </c>
      <c r="J17" s="11">
        <v>147453.62907</v>
      </c>
      <c r="K17" s="11">
        <v>159029.79379</v>
      </c>
      <c r="L17" s="12">
        <f t="shared" si="4"/>
        <v>7.850715369307391</v>
      </c>
      <c r="M17" s="12">
        <f t="shared" si="5"/>
        <v>6.6694680643265808E-2</v>
      </c>
    </row>
    <row r="18" spans="1:13" ht="15.75" x14ac:dyDescent="0.25">
      <c r="A18" s="8" t="s">
        <v>3</v>
      </c>
      <c r="B18" s="7">
        <f>B19</f>
        <v>335125.50468000001</v>
      </c>
      <c r="C18" s="7">
        <f>C19</f>
        <v>292725.08289999998</v>
      </c>
      <c r="D18" s="9">
        <f t="shared" si="0"/>
        <v>-12.652102328196943</v>
      </c>
      <c r="E18" s="9">
        <f t="shared" si="1"/>
        <v>1.5055289733716801</v>
      </c>
      <c r="F18" s="7">
        <f>F19</f>
        <v>1487614.7291000001</v>
      </c>
      <c r="G18" s="7">
        <f>G19</f>
        <v>1572761.45532</v>
      </c>
      <c r="H18" s="9">
        <f t="shared" si="2"/>
        <v>5.7237081990653058</v>
      </c>
      <c r="I18" s="9">
        <f t="shared" si="3"/>
        <v>1.6158752870752777</v>
      </c>
      <c r="J18" s="7">
        <f>J19</f>
        <v>3761709.8047600002</v>
      </c>
      <c r="K18" s="7">
        <f>K19</f>
        <v>4129353.6680999999</v>
      </c>
      <c r="L18" s="9">
        <f t="shared" si="4"/>
        <v>9.7733180500736587</v>
      </c>
      <c r="M18" s="9">
        <f t="shared" si="5"/>
        <v>1.7317882240399762</v>
      </c>
    </row>
    <row r="19" spans="1:13" ht="14.25" x14ac:dyDescent="0.2">
      <c r="A19" s="10" t="s">
        <v>28</v>
      </c>
      <c r="B19" s="11">
        <v>335125.50468000001</v>
      </c>
      <c r="C19" s="11">
        <v>292725.08289999998</v>
      </c>
      <c r="D19" s="12">
        <f t="shared" si="0"/>
        <v>-12.652102328196943</v>
      </c>
      <c r="E19" s="12">
        <f t="shared" si="1"/>
        <v>1.5055289733716801</v>
      </c>
      <c r="F19" s="11">
        <v>1487614.7291000001</v>
      </c>
      <c r="G19" s="11">
        <v>1572761.45532</v>
      </c>
      <c r="H19" s="12">
        <f t="shared" si="2"/>
        <v>5.7237081990653058</v>
      </c>
      <c r="I19" s="12">
        <f t="shared" si="3"/>
        <v>1.6158752870752777</v>
      </c>
      <c r="J19" s="11">
        <v>3761709.8047600002</v>
      </c>
      <c r="K19" s="11">
        <v>4129353.6680999999</v>
      </c>
      <c r="L19" s="12">
        <f t="shared" si="4"/>
        <v>9.7733180500736587</v>
      </c>
      <c r="M19" s="12">
        <f t="shared" si="5"/>
        <v>1.7317882240399762</v>
      </c>
    </row>
    <row r="20" spans="1:13" ht="15.75" x14ac:dyDescent="0.25">
      <c r="A20" s="8" t="s">
        <v>11</v>
      </c>
      <c r="B20" s="7">
        <f>B21</f>
        <v>721990.57716999995</v>
      </c>
      <c r="C20" s="7">
        <f>C21</f>
        <v>592575.86641000002</v>
      </c>
      <c r="D20" s="9">
        <f t="shared" si="0"/>
        <v>-17.924709110092437</v>
      </c>
      <c r="E20" s="9">
        <f t="shared" si="1"/>
        <v>3.0477064929412006</v>
      </c>
      <c r="F20" s="7">
        <f>F21</f>
        <v>3228551.5594799998</v>
      </c>
      <c r="G20" s="7">
        <f>G21</f>
        <v>3053387.3507300001</v>
      </c>
      <c r="H20" s="9">
        <f t="shared" si="2"/>
        <v>-5.4254734831681679</v>
      </c>
      <c r="I20" s="9">
        <f t="shared" si="3"/>
        <v>3.1370893184236843</v>
      </c>
      <c r="J20" s="7">
        <f>J21</f>
        <v>7871831.8624999998</v>
      </c>
      <c r="K20" s="7">
        <f>K21</f>
        <v>7809588.1603300003</v>
      </c>
      <c r="L20" s="9">
        <f t="shared" si="4"/>
        <v>-0.79071432491485683</v>
      </c>
      <c r="M20" s="9">
        <f t="shared" si="5"/>
        <v>3.275222685608433</v>
      </c>
    </row>
    <row r="21" spans="1:13" ht="14.25" x14ac:dyDescent="0.2">
      <c r="A21" s="10" t="s">
        <v>29</v>
      </c>
      <c r="B21" s="11">
        <v>721990.57716999995</v>
      </c>
      <c r="C21" s="11">
        <v>592575.86641000002</v>
      </c>
      <c r="D21" s="12">
        <f t="shared" si="0"/>
        <v>-17.924709110092437</v>
      </c>
      <c r="E21" s="12">
        <f t="shared" si="1"/>
        <v>3.0477064929412006</v>
      </c>
      <c r="F21" s="11">
        <v>3228551.5594799998</v>
      </c>
      <c r="G21" s="11">
        <v>3053387.3507300001</v>
      </c>
      <c r="H21" s="12">
        <f t="shared" si="2"/>
        <v>-5.4254734831681679</v>
      </c>
      <c r="I21" s="12">
        <f t="shared" si="3"/>
        <v>3.1370893184236843</v>
      </c>
      <c r="J21" s="11">
        <v>7871831.8624999998</v>
      </c>
      <c r="K21" s="11">
        <v>7809588.1603300003</v>
      </c>
      <c r="L21" s="12">
        <f t="shared" si="4"/>
        <v>-0.79071432491485683</v>
      </c>
      <c r="M21" s="12">
        <f t="shared" si="5"/>
        <v>3.275222685608433</v>
      </c>
    </row>
    <row r="22" spans="1:13" ht="16.5" x14ac:dyDescent="0.25">
      <c r="A22" s="17" t="s">
        <v>4</v>
      </c>
      <c r="B22" s="7">
        <f>B23+B27+B29</f>
        <v>17895367.10018</v>
      </c>
      <c r="C22" s="7">
        <f>C23+C27+C29</f>
        <v>16183554.399609998</v>
      </c>
      <c r="D22" s="9">
        <f t="shared" si="0"/>
        <v>-9.5656752442523736</v>
      </c>
      <c r="E22" s="9">
        <f t="shared" si="1"/>
        <v>83.234445778850542</v>
      </c>
      <c r="F22" s="7">
        <f>F23+F27+F29</f>
        <v>78818908.377350003</v>
      </c>
      <c r="G22" s="7">
        <f>G23+G27+G29</f>
        <v>79724503.26534</v>
      </c>
      <c r="H22" s="9">
        <f t="shared" si="2"/>
        <v>1.1489563946437966</v>
      </c>
      <c r="I22" s="9">
        <f t="shared" si="3"/>
        <v>81.90997698033236</v>
      </c>
      <c r="J22" s="7">
        <f>J23+J27+J29</f>
        <v>187420074.81173</v>
      </c>
      <c r="K22" s="7">
        <f>K23+K27+K29</f>
        <v>195566505.86689001</v>
      </c>
      <c r="L22" s="9">
        <f t="shared" si="4"/>
        <v>4.3466160513186161</v>
      </c>
      <c r="M22" s="9">
        <f t="shared" si="5"/>
        <v>82.017622877228277</v>
      </c>
    </row>
    <row r="23" spans="1:13" ht="15.75" x14ac:dyDescent="0.25">
      <c r="A23" s="8" t="s">
        <v>5</v>
      </c>
      <c r="B23" s="7">
        <f>B24+B25+B26</f>
        <v>1210146.83109</v>
      </c>
      <c r="C23" s="7">
        <f>C24+C25+C26</f>
        <v>1027055.0059700001</v>
      </c>
      <c r="D23" s="9">
        <f>(C23-B23)/B23*100</f>
        <v>-15.129719833673901</v>
      </c>
      <c r="E23" s="9">
        <f t="shared" si="1"/>
        <v>5.2822978250295307</v>
      </c>
      <c r="F23" s="7">
        <f>F24+F25+F26</f>
        <v>5790884.3501899997</v>
      </c>
      <c r="G23" s="7">
        <f>G24+G25+G26</f>
        <v>5495769.3588399999</v>
      </c>
      <c r="H23" s="9">
        <f t="shared" si="2"/>
        <v>-5.0961990173455467</v>
      </c>
      <c r="I23" s="9">
        <f t="shared" si="3"/>
        <v>5.6464239127784612</v>
      </c>
      <c r="J23" s="7">
        <f>J24+J25+J26</f>
        <v>13856017.52337</v>
      </c>
      <c r="K23" s="7">
        <f>K24+K25+K26</f>
        <v>13392002.189010002</v>
      </c>
      <c r="L23" s="9">
        <f t="shared" si="4"/>
        <v>-3.3488362264075873</v>
      </c>
      <c r="M23" s="9">
        <f t="shared" si="5"/>
        <v>5.6164023601098494</v>
      </c>
    </row>
    <row r="24" spans="1:13" ht="14.25" x14ac:dyDescent="0.2">
      <c r="A24" s="10" t="s">
        <v>30</v>
      </c>
      <c r="B24" s="11">
        <v>852172.58369999996</v>
      </c>
      <c r="C24" s="11">
        <v>741192.30555000005</v>
      </c>
      <c r="D24" s="12">
        <f t="shared" si="0"/>
        <v>-13.023216220843542</v>
      </c>
      <c r="E24" s="12">
        <f t="shared" si="1"/>
        <v>3.8120631132484353</v>
      </c>
      <c r="F24" s="11">
        <v>4040992.1614299999</v>
      </c>
      <c r="G24" s="11">
        <v>3868821.88748</v>
      </c>
      <c r="H24" s="12">
        <f t="shared" si="2"/>
        <v>-4.2605941083803867</v>
      </c>
      <c r="I24" s="12">
        <f t="shared" si="3"/>
        <v>3.9748772179840222</v>
      </c>
      <c r="J24" s="11">
        <v>9559760.5026500002</v>
      </c>
      <c r="K24" s="11">
        <v>9233102.3890400007</v>
      </c>
      <c r="L24" s="12">
        <f t="shared" si="4"/>
        <v>-3.4170114776353304</v>
      </c>
      <c r="M24" s="12">
        <f t="shared" si="5"/>
        <v>3.872222937022507</v>
      </c>
    </row>
    <row r="25" spans="1:13" ht="14.25" x14ac:dyDescent="0.2">
      <c r="A25" s="10" t="s">
        <v>31</v>
      </c>
      <c r="B25" s="11">
        <v>124003.40394</v>
      </c>
      <c r="C25" s="11">
        <v>104158.62895</v>
      </c>
      <c r="D25" s="12">
        <f t="shared" si="0"/>
        <v>-16.003411486673425</v>
      </c>
      <c r="E25" s="12">
        <f t="shared" si="1"/>
        <v>0.53570343940927545</v>
      </c>
      <c r="F25" s="11">
        <v>625767.08394000004</v>
      </c>
      <c r="G25" s="11">
        <v>573709.44114000001</v>
      </c>
      <c r="H25" s="12">
        <f t="shared" si="2"/>
        <v>-8.3190126384134704</v>
      </c>
      <c r="I25" s="12">
        <f t="shared" si="3"/>
        <v>0.58943643663448952</v>
      </c>
      <c r="J25" s="11">
        <v>1501755.2416699999</v>
      </c>
      <c r="K25" s="11">
        <v>1392395.19215</v>
      </c>
      <c r="L25" s="12">
        <f t="shared" si="4"/>
        <v>-7.2821486807922176</v>
      </c>
      <c r="M25" s="12">
        <f t="shared" si="5"/>
        <v>0.58394940002432727</v>
      </c>
    </row>
    <row r="26" spans="1:13" ht="14.25" x14ac:dyDescent="0.2">
      <c r="A26" s="10" t="s">
        <v>32</v>
      </c>
      <c r="B26" s="11">
        <v>233970.84344999999</v>
      </c>
      <c r="C26" s="11">
        <v>181704.07147</v>
      </c>
      <c r="D26" s="12">
        <f t="shared" si="0"/>
        <v>-22.339010796945516</v>
      </c>
      <c r="E26" s="12">
        <f t="shared" si="1"/>
        <v>0.9345312723718201</v>
      </c>
      <c r="F26" s="11">
        <v>1124125.10482</v>
      </c>
      <c r="G26" s="11">
        <v>1053238.0302200001</v>
      </c>
      <c r="H26" s="12">
        <f t="shared" si="2"/>
        <v>-6.3059773592860635</v>
      </c>
      <c r="I26" s="12">
        <f t="shared" si="3"/>
        <v>1.0821102581599493</v>
      </c>
      <c r="J26" s="11">
        <v>2794501.77905</v>
      </c>
      <c r="K26" s="11">
        <v>2766504.60782</v>
      </c>
      <c r="L26" s="12">
        <f t="shared" si="4"/>
        <v>-1.0018662875755158</v>
      </c>
      <c r="M26" s="12">
        <f t="shared" si="5"/>
        <v>1.1602300230630151</v>
      </c>
    </row>
    <row r="27" spans="1:13" ht="15.75" x14ac:dyDescent="0.25">
      <c r="A27" s="8" t="s">
        <v>6</v>
      </c>
      <c r="B27" s="7">
        <f>B28</f>
        <v>2786898.9923899998</v>
      </c>
      <c r="C27" s="7">
        <f>C28</f>
        <v>2978792.5875900001</v>
      </c>
      <c r="D27" s="9">
        <f t="shared" si="0"/>
        <v>6.8855597466571785</v>
      </c>
      <c r="E27" s="9">
        <f t="shared" si="1"/>
        <v>15.320376722938983</v>
      </c>
      <c r="F27" s="7">
        <f>F28</f>
        <v>13159274.40182</v>
      </c>
      <c r="G27" s="7">
        <f>G28</f>
        <v>13850291.41316</v>
      </c>
      <c r="H27" s="9">
        <f t="shared" si="2"/>
        <v>5.2511786762682613</v>
      </c>
      <c r="I27" s="9">
        <f t="shared" si="3"/>
        <v>14.229967003332099</v>
      </c>
      <c r="J27" s="7">
        <f>J28</f>
        <v>30320216.548280001</v>
      </c>
      <c r="K27" s="7">
        <f>K28</f>
        <v>32569808.63625</v>
      </c>
      <c r="L27" s="9">
        <f t="shared" si="4"/>
        <v>7.4194459804991535</v>
      </c>
      <c r="M27" s="9">
        <f t="shared" si="5"/>
        <v>13.659283168507558</v>
      </c>
    </row>
    <row r="28" spans="1:13" ht="14.25" x14ac:dyDescent="0.2">
      <c r="A28" s="10" t="s">
        <v>33</v>
      </c>
      <c r="B28" s="11">
        <v>2786898.9923899998</v>
      </c>
      <c r="C28" s="11">
        <v>2978792.5875900001</v>
      </c>
      <c r="D28" s="12">
        <f t="shared" si="0"/>
        <v>6.8855597466571785</v>
      </c>
      <c r="E28" s="12">
        <f t="shared" si="1"/>
        <v>15.320376722938983</v>
      </c>
      <c r="F28" s="11">
        <v>13159274.40182</v>
      </c>
      <c r="G28" s="11">
        <v>13850291.41316</v>
      </c>
      <c r="H28" s="12">
        <f t="shared" si="2"/>
        <v>5.2511786762682613</v>
      </c>
      <c r="I28" s="12">
        <f t="shared" si="3"/>
        <v>14.229967003332099</v>
      </c>
      <c r="J28" s="11">
        <v>30320216.548280001</v>
      </c>
      <c r="K28" s="11">
        <v>32569808.63625</v>
      </c>
      <c r="L28" s="12">
        <f t="shared" si="4"/>
        <v>7.4194459804991535</v>
      </c>
      <c r="M28" s="12">
        <f t="shared" si="5"/>
        <v>13.659283168507558</v>
      </c>
    </row>
    <row r="29" spans="1:13" ht="15.75" x14ac:dyDescent="0.25">
      <c r="A29" s="8" t="s">
        <v>7</v>
      </c>
      <c r="B29" s="7">
        <f>B30+B31+B32+B33+B34+B35+B36+B37+B38+B39+B40</f>
        <v>13898321.276700001</v>
      </c>
      <c r="C29" s="7">
        <f>C30+C31+C32+C33+C34+C35+C36+C37+C38+C39+C40</f>
        <v>12177706.806049999</v>
      </c>
      <c r="D29" s="9">
        <f t="shared" si="0"/>
        <v>-12.380016524258552</v>
      </c>
      <c r="E29" s="9">
        <f t="shared" si="1"/>
        <v>62.63177123088203</v>
      </c>
      <c r="F29" s="7">
        <f>F30+F31+F32+F33+F34+F35+F36+F37+F38+F39+F40</f>
        <v>59868749.62534</v>
      </c>
      <c r="G29" s="7">
        <f>G30+G31+G32+G33+G34+G35+G36+G37+G38+G39+G40</f>
        <v>60378442.493339993</v>
      </c>
      <c r="H29" s="9">
        <f t="shared" si="2"/>
        <v>0.85135044775389979</v>
      </c>
      <c r="I29" s="9">
        <f t="shared" si="3"/>
        <v>62.03358606422178</v>
      </c>
      <c r="J29" s="7">
        <f>J30+J31+J32+J33+J34+J35+J36+J37+J38+J39+J40</f>
        <v>143243840.74008</v>
      </c>
      <c r="K29" s="7">
        <f>K30+K31+K32+K33+K34+K35+K36+K37+K38+K39+K40</f>
        <v>149604695.04163</v>
      </c>
      <c r="L29" s="9">
        <f t="shared" si="4"/>
        <v>4.4405778766376081</v>
      </c>
      <c r="M29" s="9">
        <f t="shared" si="5"/>
        <v>62.741937348610868</v>
      </c>
    </row>
    <row r="30" spans="1:13" ht="14.25" x14ac:dyDescent="0.2">
      <c r="A30" s="10" t="s">
        <v>34</v>
      </c>
      <c r="B30" s="11">
        <v>1514397.88096</v>
      </c>
      <c r="C30" s="11">
        <v>1288586.15955</v>
      </c>
      <c r="D30" s="12">
        <f t="shared" si="0"/>
        <v>-14.910990318267912</v>
      </c>
      <c r="E30" s="12">
        <f t="shared" si="1"/>
        <v>6.6273917447347923</v>
      </c>
      <c r="F30" s="11">
        <v>6916966.2290000003</v>
      </c>
      <c r="G30" s="11">
        <v>6609174.0323400004</v>
      </c>
      <c r="H30" s="12">
        <f t="shared" si="2"/>
        <v>-4.4498149401041394</v>
      </c>
      <c r="I30" s="12">
        <f t="shared" si="3"/>
        <v>6.7903501517748976</v>
      </c>
      <c r="J30" s="11">
        <v>17432435.98827</v>
      </c>
      <c r="K30" s="11">
        <v>16453514.994030001</v>
      </c>
      <c r="L30" s="12">
        <f t="shared" si="4"/>
        <v>-5.6155146354686112</v>
      </c>
      <c r="M30" s="12">
        <f t="shared" si="5"/>
        <v>6.9003543413700896</v>
      </c>
    </row>
    <row r="31" spans="1:13" ht="14.25" x14ac:dyDescent="0.2">
      <c r="A31" s="10" t="s">
        <v>35</v>
      </c>
      <c r="B31" s="11">
        <v>3942322.08121</v>
      </c>
      <c r="C31" s="11">
        <v>3263981.5186899998</v>
      </c>
      <c r="D31" s="12">
        <f t="shared" si="0"/>
        <v>-17.206624637624738</v>
      </c>
      <c r="E31" s="12">
        <f t="shared" si="1"/>
        <v>16.787146138126495</v>
      </c>
      <c r="F31" s="11">
        <v>16571248.5163</v>
      </c>
      <c r="G31" s="11">
        <v>17009007.158179998</v>
      </c>
      <c r="H31" s="12">
        <f t="shared" si="2"/>
        <v>2.6416756797136016</v>
      </c>
      <c r="I31" s="12">
        <f t="shared" si="3"/>
        <v>17.475272064699396</v>
      </c>
      <c r="J31" s="11">
        <v>38692002.015280001</v>
      </c>
      <c r="K31" s="11">
        <v>41955352.173220001</v>
      </c>
      <c r="L31" s="12">
        <f t="shared" si="4"/>
        <v>8.4341724076496707</v>
      </c>
      <c r="M31" s="12">
        <f t="shared" si="5"/>
        <v>17.595437608148433</v>
      </c>
    </row>
    <row r="32" spans="1:13" ht="14.25" x14ac:dyDescent="0.2">
      <c r="A32" s="10" t="s">
        <v>36</v>
      </c>
      <c r="B32" s="11">
        <v>367051.56397000002</v>
      </c>
      <c r="C32" s="11">
        <v>349625.77901</v>
      </c>
      <c r="D32" s="12">
        <f t="shared" si="0"/>
        <v>-4.7475032585406094</v>
      </c>
      <c r="E32" s="12">
        <f t="shared" si="1"/>
        <v>1.7981777814271456</v>
      </c>
      <c r="F32" s="11">
        <v>824389.46493999998</v>
      </c>
      <c r="G32" s="11">
        <v>1281885.4554399999</v>
      </c>
      <c r="H32" s="12">
        <f t="shared" si="2"/>
        <v>55.495128207793996</v>
      </c>
      <c r="I32" s="12">
        <f t="shared" si="3"/>
        <v>1.3170255548291556</v>
      </c>
      <c r="J32" s="11">
        <v>2035589.5961800001</v>
      </c>
      <c r="K32" s="11">
        <v>2701196.1763900002</v>
      </c>
      <c r="L32" s="12">
        <f t="shared" si="4"/>
        <v>32.69846640300586</v>
      </c>
      <c r="M32" s="12">
        <f t="shared" si="5"/>
        <v>1.1328406586317927</v>
      </c>
    </row>
    <row r="33" spans="1:13" ht="14.25" x14ac:dyDescent="0.2">
      <c r="A33" s="10" t="s">
        <v>37</v>
      </c>
      <c r="B33" s="11">
        <v>1672887.2711199999</v>
      </c>
      <c r="C33" s="11">
        <v>1483081.8686800001</v>
      </c>
      <c r="D33" s="12">
        <f t="shared" si="0"/>
        <v>-11.34597684594282</v>
      </c>
      <c r="E33" s="12">
        <f t="shared" si="1"/>
        <v>7.6277123267319213</v>
      </c>
      <c r="F33" s="11">
        <v>7045522.6095700003</v>
      </c>
      <c r="G33" s="11">
        <v>7472325.4912799997</v>
      </c>
      <c r="H33" s="12">
        <f t="shared" si="2"/>
        <v>6.0577888307429317</v>
      </c>
      <c r="I33" s="12">
        <f t="shared" si="3"/>
        <v>7.677163029078236</v>
      </c>
      <c r="J33" s="11">
        <v>17068551.569510002</v>
      </c>
      <c r="K33" s="11">
        <v>18150743.348560002</v>
      </c>
      <c r="L33" s="12">
        <f t="shared" si="4"/>
        <v>6.3402672139043563</v>
      </c>
      <c r="M33" s="12">
        <f t="shared" si="5"/>
        <v>7.6121461407957378</v>
      </c>
    </row>
    <row r="34" spans="1:13" ht="14.25" x14ac:dyDescent="0.2">
      <c r="A34" s="10" t="s">
        <v>38</v>
      </c>
      <c r="B34" s="11">
        <v>1006630.14915</v>
      </c>
      <c r="C34" s="11">
        <v>838410.51370000001</v>
      </c>
      <c r="D34" s="12">
        <f t="shared" si="0"/>
        <v>-16.711166021805017</v>
      </c>
      <c r="E34" s="12">
        <f t="shared" si="1"/>
        <v>4.3120709282914138</v>
      </c>
      <c r="F34" s="11">
        <v>4373145.1044699997</v>
      </c>
      <c r="G34" s="11">
        <v>4441619.3807199998</v>
      </c>
      <c r="H34" s="12">
        <f t="shared" si="2"/>
        <v>1.5657901719293352</v>
      </c>
      <c r="I34" s="12">
        <f t="shared" si="3"/>
        <v>4.5633767076519351</v>
      </c>
      <c r="J34" s="11">
        <v>10883441.766249999</v>
      </c>
      <c r="K34" s="11">
        <v>11323528.635190001</v>
      </c>
      <c r="L34" s="12">
        <f t="shared" si="4"/>
        <v>4.0436369155272995</v>
      </c>
      <c r="M34" s="12">
        <f t="shared" si="5"/>
        <v>4.7489159614716288</v>
      </c>
    </row>
    <row r="35" spans="1:13" ht="14.25" x14ac:dyDescent="0.2">
      <c r="A35" s="10" t="s">
        <v>39</v>
      </c>
      <c r="B35" s="11">
        <v>1234408.6391499999</v>
      </c>
      <c r="C35" s="11">
        <v>1177464.06697</v>
      </c>
      <c r="D35" s="12">
        <f t="shared" si="0"/>
        <v>-4.6131054477398425</v>
      </c>
      <c r="E35" s="12">
        <f t="shared" si="1"/>
        <v>6.0558741682309982</v>
      </c>
      <c r="F35" s="11">
        <v>5480246.8074099999</v>
      </c>
      <c r="G35" s="11">
        <v>5844750.1703899996</v>
      </c>
      <c r="H35" s="12">
        <f t="shared" si="2"/>
        <v>6.6512216655487899</v>
      </c>
      <c r="I35" s="12">
        <f t="shared" si="3"/>
        <v>6.0049712736256176</v>
      </c>
      <c r="J35" s="11">
        <v>12786251.70346</v>
      </c>
      <c r="K35" s="11">
        <v>13604163.21583</v>
      </c>
      <c r="L35" s="12">
        <f t="shared" si="4"/>
        <v>6.3968044063192506</v>
      </c>
      <c r="M35" s="12">
        <f t="shared" si="5"/>
        <v>5.7053794730865057</v>
      </c>
    </row>
    <row r="36" spans="1:13" ht="14.25" x14ac:dyDescent="0.2">
      <c r="A36" s="10" t="s">
        <v>40</v>
      </c>
      <c r="B36" s="11">
        <v>1496070.90475</v>
      </c>
      <c r="C36" s="11">
        <v>1425970.6864499999</v>
      </c>
      <c r="D36" s="12">
        <f t="shared" si="0"/>
        <v>-4.6856213884938906</v>
      </c>
      <c r="E36" s="12">
        <f t="shared" si="1"/>
        <v>7.3339809570147994</v>
      </c>
      <c r="F36" s="11">
        <v>6815335.34564</v>
      </c>
      <c r="G36" s="11">
        <v>6647623.8562200004</v>
      </c>
      <c r="H36" s="12">
        <f t="shared" si="2"/>
        <v>-2.4607958510404075</v>
      </c>
      <c r="I36" s="12">
        <f t="shared" si="3"/>
        <v>6.8298539938800857</v>
      </c>
      <c r="J36" s="11">
        <v>16347769.90937</v>
      </c>
      <c r="K36" s="11">
        <v>16364386.66467</v>
      </c>
      <c r="L36" s="12">
        <f t="shared" si="4"/>
        <v>0.10164539501180608</v>
      </c>
      <c r="M36" s="12">
        <f t="shared" si="5"/>
        <v>6.8629752734528999</v>
      </c>
    </row>
    <row r="37" spans="1:13" ht="14.25" x14ac:dyDescent="0.2">
      <c r="A37" s="13" t="s">
        <v>41</v>
      </c>
      <c r="B37" s="11">
        <v>413257.34639000002</v>
      </c>
      <c r="C37" s="11">
        <v>362667.46101000003</v>
      </c>
      <c r="D37" s="12">
        <f t="shared" si="0"/>
        <v>-12.241738912066964</v>
      </c>
      <c r="E37" s="12">
        <f t="shared" si="1"/>
        <v>1.865253106568338</v>
      </c>
      <c r="F37" s="11">
        <v>1813087.00798</v>
      </c>
      <c r="G37" s="11">
        <v>1811656.6539</v>
      </c>
      <c r="H37" s="12">
        <f t="shared" si="2"/>
        <v>-7.8890537172485162E-2</v>
      </c>
      <c r="I37" s="12">
        <f t="shared" si="3"/>
        <v>1.8613192775040879</v>
      </c>
      <c r="J37" s="11">
        <v>4314493.3842399996</v>
      </c>
      <c r="K37" s="11">
        <v>4497130.2785499999</v>
      </c>
      <c r="L37" s="12">
        <f t="shared" si="4"/>
        <v>4.2331017351223021</v>
      </c>
      <c r="M37" s="12">
        <f t="shared" si="5"/>
        <v>1.8860281497636799</v>
      </c>
    </row>
    <row r="38" spans="1:13" ht="14.25" x14ac:dyDescent="0.2">
      <c r="A38" s="10" t="s">
        <v>42</v>
      </c>
      <c r="B38" s="11">
        <v>853334.53607000003</v>
      </c>
      <c r="C38" s="11">
        <v>444140.83211999998</v>
      </c>
      <c r="D38" s="12">
        <f t="shared" si="0"/>
        <v>-47.952319594906612</v>
      </c>
      <c r="E38" s="12">
        <f t="shared" si="1"/>
        <v>2.2842828649654723</v>
      </c>
      <c r="F38" s="11">
        <v>3962418.36852</v>
      </c>
      <c r="G38" s="11">
        <v>2441988.7425000002</v>
      </c>
      <c r="H38" s="12">
        <f t="shared" si="2"/>
        <v>-38.371254234516741</v>
      </c>
      <c r="I38" s="12">
        <f t="shared" si="3"/>
        <v>2.5089305482241278</v>
      </c>
      <c r="J38" s="11">
        <v>9019121.1717399992</v>
      </c>
      <c r="K38" s="11">
        <v>6410236.4182500001</v>
      </c>
      <c r="L38" s="12">
        <f t="shared" si="4"/>
        <v>-28.926152601924564</v>
      </c>
      <c r="M38" s="12">
        <f t="shared" si="5"/>
        <v>2.6883558141788866</v>
      </c>
    </row>
    <row r="39" spans="1:13" ht="14.25" x14ac:dyDescent="0.2">
      <c r="A39" s="10" t="s">
        <v>43</v>
      </c>
      <c r="B39" s="11">
        <v>740976.43733999995</v>
      </c>
      <c r="C39" s="11">
        <v>992230.33348000003</v>
      </c>
      <c r="D39" s="12">
        <f>(C39-B39)/B39*100</f>
        <v>33.908486623672658</v>
      </c>
      <c r="E39" s="12">
        <f t="shared" si="1"/>
        <v>5.1031893150840899</v>
      </c>
      <c r="F39" s="11">
        <v>2983387.5622800002</v>
      </c>
      <c r="G39" s="11">
        <v>3863291.4512700001</v>
      </c>
      <c r="H39" s="12">
        <f t="shared" si="2"/>
        <v>29.493448994523163</v>
      </c>
      <c r="I39" s="12">
        <f t="shared" si="3"/>
        <v>3.969195176903821</v>
      </c>
      <c r="J39" s="11">
        <v>7399104.4085200001</v>
      </c>
      <c r="K39" s="11">
        <v>10885860.621099999</v>
      </c>
      <c r="L39" s="12">
        <f t="shared" si="4"/>
        <v>47.124030424074455</v>
      </c>
      <c r="M39" s="12">
        <f t="shared" si="5"/>
        <v>4.5653646423644005</v>
      </c>
    </row>
    <row r="40" spans="1:13" ht="14.25" x14ac:dyDescent="0.2">
      <c r="A40" s="10" t="s">
        <v>44</v>
      </c>
      <c r="B40" s="11">
        <v>656984.46658999997</v>
      </c>
      <c r="C40" s="11">
        <v>551547.58638999995</v>
      </c>
      <c r="D40" s="12">
        <f>(C40-B40)/B40*100</f>
        <v>-16.048610821387854</v>
      </c>
      <c r="E40" s="12">
        <f t="shared" si="1"/>
        <v>2.836691899706572</v>
      </c>
      <c r="F40" s="11">
        <v>3083002.6092300001</v>
      </c>
      <c r="G40" s="11">
        <v>2955120.1011000001</v>
      </c>
      <c r="H40" s="12">
        <f t="shared" si="2"/>
        <v>-4.1479857249274099</v>
      </c>
      <c r="I40" s="12">
        <f t="shared" si="3"/>
        <v>3.0361282860504271</v>
      </c>
      <c r="J40" s="11">
        <v>7265079.2272600001</v>
      </c>
      <c r="K40" s="11">
        <v>7258582.5158399995</v>
      </c>
      <c r="L40" s="12">
        <f t="shared" si="4"/>
        <v>-8.9423820673883325E-2</v>
      </c>
      <c r="M40" s="12">
        <f t="shared" si="5"/>
        <v>3.0441392853468132</v>
      </c>
    </row>
    <row r="41" spans="1:13" ht="15.75" x14ac:dyDescent="0.25">
      <c r="A41" s="8" t="s">
        <v>8</v>
      </c>
      <c r="B41" s="7">
        <f>B42</f>
        <v>531051.30299999996</v>
      </c>
      <c r="C41" s="7">
        <f>C42</f>
        <v>501872.57559000002</v>
      </c>
      <c r="D41" s="9">
        <f t="shared" si="0"/>
        <v>-5.4945213852530435</v>
      </c>
      <c r="E41" s="9">
        <f t="shared" si="1"/>
        <v>2.5812058741462014</v>
      </c>
      <c r="F41" s="7">
        <f>F42</f>
        <v>2372746.4232100002</v>
      </c>
      <c r="G41" s="7">
        <f>G42</f>
        <v>2742264.74113</v>
      </c>
      <c r="H41" s="9">
        <f t="shared" si="2"/>
        <v>15.573443259903531</v>
      </c>
      <c r="I41" s="9">
        <f t="shared" si="3"/>
        <v>2.8174379597243315</v>
      </c>
      <c r="J41" s="7">
        <f>J42</f>
        <v>5972686.4768599998</v>
      </c>
      <c r="K41" s="7">
        <f>K42</f>
        <v>6580007.4723100001</v>
      </c>
      <c r="L41" s="9">
        <f t="shared" si="4"/>
        <v>10.168305297841201</v>
      </c>
      <c r="M41" s="9">
        <f t="shared" si="5"/>
        <v>2.7595552162730259</v>
      </c>
    </row>
    <row r="42" spans="1:13" ht="14.25" x14ac:dyDescent="0.2">
      <c r="A42" s="10" t="s">
        <v>45</v>
      </c>
      <c r="B42" s="11">
        <v>531051.30299999996</v>
      </c>
      <c r="C42" s="11">
        <v>501872.57559000002</v>
      </c>
      <c r="D42" s="12">
        <f t="shared" si="0"/>
        <v>-5.4945213852530435</v>
      </c>
      <c r="E42" s="12">
        <f t="shared" si="1"/>
        <v>2.5812058741462014</v>
      </c>
      <c r="F42" s="11">
        <v>2372746.4232100002</v>
      </c>
      <c r="G42" s="11">
        <v>2742264.74113</v>
      </c>
      <c r="H42" s="12">
        <f t="shared" si="2"/>
        <v>15.573443259903531</v>
      </c>
      <c r="I42" s="12">
        <f t="shared" si="3"/>
        <v>2.8174379597243315</v>
      </c>
      <c r="J42" s="11">
        <v>5972686.4768599998</v>
      </c>
      <c r="K42" s="11">
        <v>6580007.4723100001</v>
      </c>
      <c r="L42" s="12">
        <f t="shared" si="4"/>
        <v>10.168305297841201</v>
      </c>
      <c r="M42" s="12">
        <f t="shared" si="5"/>
        <v>2.7595552162730259</v>
      </c>
    </row>
    <row r="43" spans="1:13" ht="15.75" x14ac:dyDescent="0.25">
      <c r="A43" s="8" t="s">
        <v>9</v>
      </c>
      <c r="B43" s="7">
        <f>B8+B22+B41</f>
        <v>21526258.240589999</v>
      </c>
      <c r="C43" s="7">
        <f>C8+C22+C41</f>
        <v>19443337.728959996</v>
      </c>
      <c r="D43" s="9">
        <f t="shared" si="0"/>
        <v>-9.6761847244889001</v>
      </c>
      <c r="E43" s="9">
        <f t="shared" si="1"/>
        <v>100</v>
      </c>
      <c r="F43" s="14">
        <f>F8+F22+F41</f>
        <v>96130928.883599997</v>
      </c>
      <c r="G43" s="14">
        <f>G8+G22+G41</f>
        <v>97331858.955939993</v>
      </c>
      <c r="H43" s="15">
        <f t="shared" si="2"/>
        <v>1.2492650245730395</v>
      </c>
      <c r="I43" s="15">
        <f t="shared" si="3"/>
        <v>100</v>
      </c>
      <c r="J43" s="14">
        <f>J8+J22+J41</f>
        <v>229520156.28875998</v>
      </c>
      <c r="K43" s="14">
        <f>K8+K22+K41</f>
        <v>238444494.00787002</v>
      </c>
      <c r="L43" s="15">
        <f t="shared" si="4"/>
        <v>3.8882588193615146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3289452.2544100024</v>
      </c>
      <c r="C44" s="19">
        <f>C45-C43</f>
        <v>3060692.7910400033</v>
      </c>
      <c r="D44" s="20">
        <f t="shared" si="0"/>
        <v>-6.9543329915584833</v>
      </c>
      <c r="E44" s="20">
        <f t="shared" ref="E44:E45" si="6">C44/C$45*100</f>
        <v>13.600642730731613</v>
      </c>
      <c r="F44" s="19">
        <f>F45-F43</f>
        <v>14757731.747400001</v>
      </c>
      <c r="G44" s="19">
        <f>G45-G43</f>
        <v>13837347.990060002</v>
      </c>
      <c r="H44" s="21">
        <f t="shared" si="2"/>
        <v>-6.2366207293485409</v>
      </c>
      <c r="I44" s="20">
        <f t="shared" ref="I44:I45" si="7">G44/G$45*100</f>
        <v>12.447105066406957</v>
      </c>
      <c r="J44" s="19">
        <f>J45-J43</f>
        <v>35933179.032240033</v>
      </c>
      <c r="K44" s="19">
        <f>K45-K43</f>
        <v>35090594.003129959</v>
      </c>
      <c r="L44" s="21">
        <f t="shared" si="4"/>
        <v>-2.3448663653001267</v>
      </c>
      <c r="M44" s="20">
        <f t="shared" ref="M44:M45" si="8">K44/K$45*100</f>
        <v>12.828553096529546</v>
      </c>
    </row>
    <row r="45" spans="1:13" ht="20.25" x14ac:dyDescent="0.2">
      <c r="A45" s="22" t="s">
        <v>47</v>
      </c>
      <c r="B45" s="23">
        <v>24815710.495000001</v>
      </c>
      <c r="C45" s="23">
        <v>22504030.52</v>
      </c>
      <c r="D45" s="24">
        <f t="shared" si="0"/>
        <v>-9.3153890373832766</v>
      </c>
      <c r="E45" s="25">
        <f t="shared" si="6"/>
        <v>100</v>
      </c>
      <c r="F45" s="23">
        <v>110888660.631</v>
      </c>
      <c r="G45" s="23">
        <v>111169206.94599999</v>
      </c>
      <c r="H45" s="24">
        <f t="shared" si="2"/>
        <v>0.25299819963878989</v>
      </c>
      <c r="I45" s="25">
        <f t="shared" si="7"/>
        <v>100</v>
      </c>
      <c r="J45" s="23">
        <v>265453335.32100001</v>
      </c>
      <c r="K45" s="23">
        <v>273535088.01099998</v>
      </c>
      <c r="L45" s="24">
        <f t="shared" si="4"/>
        <v>3.0445097554442446</v>
      </c>
      <c r="M45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2026-06-05T10:47:00Z</dcterms:modified>
</cp:coreProperties>
</file>