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ökselm\Downloads\"/>
    </mc:Choice>
  </mc:AlternateContent>
  <xr:revisionPtr revIDLastSave="0" documentId="8_{EAA8123B-2B83-4C66-89E7-BB891E812ACC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SEKTOR_US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K29" i="1"/>
  <c r="J29" i="1"/>
  <c r="G29" i="1"/>
  <c r="F29" i="1"/>
  <c r="C29" i="1"/>
  <c r="B29" i="1"/>
  <c r="M45" i="1"/>
  <c r="L45" i="1"/>
  <c r="I45" i="1"/>
  <c r="H45" i="1"/>
  <c r="E45" i="1"/>
  <c r="D45" i="1"/>
  <c r="K41" i="1" l="1"/>
  <c r="J41" i="1"/>
  <c r="G41" i="1"/>
  <c r="F41" i="1"/>
  <c r="H41" i="1" s="1"/>
  <c r="C41" i="1"/>
  <c r="B41" i="1"/>
  <c r="K27" i="1"/>
  <c r="J27" i="1"/>
  <c r="G27" i="1"/>
  <c r="F27" i="1"/>
  <c r="C27" i="1"/>
  <c r="B27" i="1"/>
  <c r="K23" i="1"/>
  <c r="J23" i="1"/>
  <c r="G23" i="1"/>
  <c r="F23" i="1"/>
  <c r="C23" i="1"/>
  <c r="B23" i="1"/>
  <c r="K20" i="1"/>
  <c r="J20" i="1"/>
  <c r="G20" i="1"/>
  <c r="F20" i="1"/>
  <c r="C20" i="1"/>
  <c r="B20" i="1"/>
  <c r="K18" i="1"/>
  <c r="J18" i="1"/>
  <c r="G18" i="1"/>
  <c r="F18" i="1"/>
  <c r="C18" i="1"/>
  <c r="B18" i="1"/>
  <c r="K9" i="1"/>
  <c r="J9" i="1"/>
  <c r="G9" i="1"/>
  <c r="F9" i="1"/>
  <c r="C9" i="1"/>
  <c r="B9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8" i="1"/>
  <c r="L26" i="1"/>
  <c r="L25" i="1"/>
  <c r="L24" i="1"/>
  <c r="L21" i="1"/>
  <c r="L19" i="1"/>
  <c r="L17" i="1"/>
  <c r="L16" i="1"/>
  <c r="L15" i="1"/>
  <c r="L14" i="1"/>
  <c r="L13" i="1"/>
  <c r="L12" i="1"/>
  <c r="L11" i="1"/>
  <c r="L10" i="1"/>
  <c r="H42" i="1"/>
  <c r="D42" i="1"/>
  <c r="H40" i="1"/>
  <c r="D40" i="1"/>
  <c r="H39" i="1"/>
  <c r="D39" i="1"/>
  <c r="H38" i="1"/>
  <c r="D38" i="1"/>
  <c r="H37" i="1"/>
  <c r="D37" i="1"/>
  <c r="H36" i="1"/>
  <c r="D36" i="1"/>
  <c r="H35" i="1"/>
  <c r="D35" i="1"/>
  <c r="H34" i="1"/>
  <c r="D34" i="1"/>
  <c r="H33" i="1"/>
  <c r="D33" i="1"/>
  <c r="H32" i="1"/>
  <c r="D32" i="1"/>
  <c r="H31" i="1"/>
  <c r="D31" i="1"/>
  <c r="H30" i="1"/>
  <c r="D30" i="1"/>
  <c r="H28" i="1"/>
  <c r="D28" i="1"/>
  <c r="H26" i="1"/>
  <c r="D26" i="1"/>
  <c r="H25" i="1"/>
  <c r="D25" i="1"/>
  <c r="H24" i="1"/>
  <c r="D24" i="1"/>
  <c r="H21" i="1"/>
  <c r="D21" i="1"/>
  <c r="H19" i="1"/>
  <c r="D19" i="1"/>
  <c r="H17" i="1"/>
  <c r="D17" i="1"/>
  <c r="H16" i="1"/>
  <c r="D16" i="1"/>
  <c r="H15" i="1"/>
  <c r="D15" i="1"/>
  <c r="H14" i="1"/>
  <c r="D14" i="1"/>
  <c r="H13" i="1"/>
  <c r="D13" i="1"/>
  <c r="H12" i="1"/>
  <c r="D12" i="1"/>
  <c r="H11" i="1"/>
  <c r="D11" i="1"/>
  <c r="H10" i="1"/>
  <c r="D10" i="1"/>
  <c r="L9" i="1" l="1"/>
  <c r="H18" i="1"/>
  <c r="G22" i="1"/>
  <c r="L29" i="1"/>
  <c r="D9" i="1"/>
  <c r="K22" i="1"/>
  <c r="L23" i="1"/>
  <c r="H23" i="1"/>
  <c r="J22" i="1"/>
  <c r="H20" i="1"/>
  <c r="L18" i="1"/>
  <c r="F8" i="1"/>
  <c r="H9" i="1"/>
  <c r="D20" i="1"/>
  <c r="D18" i="1"/>
  <c r="H27" i="1"/>
  <c r="J8" i="1"/>
  <c r="B8" i="1"/>
  <c r="K8" i="1"/>
  <c r="D41" i="1"/>
  <c r="C8" i="1"/>
  <c r="D27" i="1"/>
  <c r="D29" i="1"/>
  <c r="G8" i="1"/>
  <c r="D23" i="1"/>
  <c r="B22" i="1"/>
  <c r="F22" i="1"/>
  <c r="H29" i="1"/>
  <c r="L27" i="1"/>
  <c r="L20" i="1"/>
  <c r="C22" i="1"/>
  <c r="K43" i="1" l="1"/>
  <c r="L22" i="1"/>
  <c r="L8" i="1"/>
  <c r="J43" i="1"/>
  <c r="D8" i="1"/>
  <c r="G43" i="1"/>
  <c r="H8" i="1"/>
  <c r="F43" i="1"/>
  <c r="F44" i="1" s="1"/>
  <c r="H22" i="1"/>
  <c r="D22" i="1"/>
  <c r="B43" i="1"/>
  <c r="B44" i="1" s="1"/>
  <c r="C43" i="1"/>
  <c r="C44" i="1" s="1"/>
  <c r="K44" i="1" l="1"/>
  <c r="J44" i="1"/>
  <c r="G44" i="1"/>
  <c r="D44" i="1"/>
  <c r="E44" i="1"/>
  <c r="L43" i="1"/>
  <c r="H43" i="1"/>
  <c r="D43" i="1"/>
  <c r="L44" i="1" l="1"/>
  <c r="H44" i="1"/>
</calcChain>
</file>

<file path=xl/sharedStrings.xml><?xml version="1.0" encoding="utf-8"?>
<sst xmlns="http://schemas.openxmlformats.org/spreadsheetml/2006/main" count="52" uniqueCount="48">
  <si>
    <t>SEKTÖRLER</t>
  </si>
  <si>
    <t>I. TARIM</t>
  </si>
  <si>
    <t xml:space="preserve">   A. BİTKİSEL ÜRÜNLER</t>
  </si>
  <si>
    <t xml:space="preserve">   B. HAYVANSAL ÜRÜNLER</t>
  </si>
  <si>
    <t>II. SANAYİ</t>
  </si>
  <si>
    <t xml:space="preserve">   A. TARIMA DAYALI İŞLENMİŞ ÜRÜNLER</t>
  </si>
  <si>
    <t xml:space="preserve">   B. KİMYEVİ MADDELER VE MAM.</t>
  </si>
  <si>
    <t xml:space="preserve">   C. SANAYİ MAMULLERİ</t>
  </si>
  <si>
    <t>III. MADENCİLİK</t>
  </si>
  <si>
    <t>T O P L A M (TİM*)</t>
  </si>
  <si>
    <t>SON 12 AYLIK</t>
  </si>
  <si>
    <t xml:space="preserve">   C. AĞAÇ VE ORMAN ÜRÜNLERİ</t>
  </si>
  <si>
    <t>Değişim    ('26/'25)</t>
  </si>
  <si>
    <t xml:space="preserve"> Pay(26)  (%)</t>
  </si>
  <si>
    <t>1 - 31 EKIM İHRACAT RAKAMLARI</t>
  </si>
  <si>
    <t xml:space="preserve">SEKTÖREL BAZDA İHRACAT RAKAMLARI -1.000 $ </t>
  </si>
  <si>
    <t>1 - 31 EKIM</t>
  </si>
  <si>
    <t>1 OCAK  -  31 EKIM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</si>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</sst>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Y_T_L_-;\-* #,##0.00\ _Y_T_L_-;_-* &quot;-&quot;??\ _Y_T_L_-;_-@_-"/>
    <numFmt numFmtId="166" formatCode="0.0"/>
  </numFmts>
  <fonts count="4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37">
    <xf numFmtId="0" fontId="0" fillId="0" borderId="0"/>
    <xf numFmtId="0" fontId="16" fillId="0" borderId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5" borderId="0" applyNumberFormat="0" applyBorder="0" applyAlignment="0" applyProtection="0"/>
    <xf numFmtId="0" fontId="30" fillId="27" borderId="0" applyNumberFormat="0" applyBorder="0" applyAlignment="0" applyProtection="0"/>
    <xf numFmtId="0" fontId="30" fillId="24" borderId="0" applyNumberFormat="0" applyBorder="0" applyAlignment="0" applyProtection="0"/>
    <xf numFmtId="0" fontId="30" fillId="28" borderId="0" applyNumberFormat="0" applyBorder="0" applyAlignment="0" applyProtection="0"/>
    <xf numFmtId="0" fontId="30" fillId="27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3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24" borderId="0" applyNumberFormat="0" applyBorder="0" applyAlignment="0" applyProtection="0"/>
    <xf numFmtId="0" fontId="4" fillId="5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4" fillId="8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" fillId="11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4" fillId="14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4" fillId="17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4" fillId="20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4" fillId="6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4" fillId="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" fillId="12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4" fillId="1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4" fillId="18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4" fillId="21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5" fillId="7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15" fillId="10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15" fillId="13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15" fillId="16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5" fillId="19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15" fillId="22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8" fillId="0" borderId="16" applyNumberFormat="0" applyFill="0" applyAlignment="0" applyProtection="0"/>
    <xf numFmtId="0" fontId="38" fillId="0" borderId="0" applyNumberFormat="0" applyFill="0" applyBorder="0" applyAlignment="0" applyProtection="0"/>
    <xf numFmtId="0" fontId="39" fillId="36" borderId="17" applyNumberFormat="0" applyAlignment="0" applyProtection="0"/>
    <xf numFmtId="0" fontId="39" fillId="36" borderId="17" applyNumberFormat="0" applyAlignment="0" applyProtection="0"/>
    <xf numFmtId="0" fontId="40" fillId="37" borderId="18" applyNumberFormat="0" applyAlignment="0" applyProtection="0"/>
    <xf numFmtId="0" fontId="40" fillId="37" borderId="1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41" fillId="36" borderId="19" applyNumberFormat="0" applyAlignment="0" applyProtection="0"/>
    <xf numFmtId="0" fontId="1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2" fillId="28" borderId="17" applyNumberFormat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6" fillId="0" borderId="1" applyNumberFormat="0" applyFill="0" applyAlignment="0" applyProtection="0"/>
    <xf numFmtId="0" fontId="36" fillId="0" borderId="14" applyNumberFormat="0" applyFill="0" applyAlignment="0" applyProtection="0"/>
    <xf numFmtId="0" fontId="7" fillId="0" borderId="2" applyNumberFormat="0" applyFill="0" applyAlignment="0" applyProtection="0"/>
    <xf numFmtId="0" fontId="37" fillId="0" borderId="15" applyNumberFormat="0" applyFill="0" applyAlignment="0" applyProtection="0"/>
    <xf numFmtId="0" fontId="8" fillId="0" borderId="3" applyNumberFormat="0" applyFill="0" applyAlignment="0" applyProtection="0"/>
    <xf numFmtId="0" fontId="3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2" borderId="4" applyNumberFormat="0" applyAlignment="0" applyProtection="0"/>
    <xf numFmtId="0" fontId="42" fillId="28" borderId="17" applyNumberFormat="0" applyAlignment="0" applyProtection="0"/>
    <xf numFmtId="0" fontId="42" fillId="28" borderId="17" applyNumberFormat="0" applyAlignment="0" applyProtection="0"/>
    <xf numFmtId="0" fontId="11" fillId="0" borderId="6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28" fillId="0" borderId="0"/>
    <xf numFmtId="0" fontId="30" fillId="0" borderId="0"/>
    <xf numFmtId="0" fontId="30" fillId="0" borderId="0"/>
    <xf numFmtId="0" fontId="28" fillId="0" borderId="0"/>
    <xf numFmtId="0" fontId="4" fillId="0" borderId="0"/>
    <xf numFmtId="0" fontId="30" fillId="0" borderId="0"/>
    <xf numFmtId="0" fontId="30" fillId="0" borderId="0"/>
    <xf numFmtId="0" fontId="28" fillId="25" borderId="2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28" fillId="25" borderId="20" applyNumberFormat="0" applyFont="0" applyAlignment="0" applyProtection="0"/>
    <xf numFmtId="0" fontId="10" fillId="3" borderId="5" applyNumberFormat="0" applyAlignment="0" applyProtection="0"/>
    <xf numFmtId="0" fontId="41" fillId="36" borderId="19" applyNumberFormat="0" applyAlignment="0" applyProtection="0"/>
    <xf numFmtId="0" fontId="41" fillId="36" borderId="1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14" fillId="0" borderId="8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" fillId="5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8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11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" fillId="1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2" fillId="17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20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" fillId="6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9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2" fillId="12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" fillId="1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1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2" fillId="21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9" fillId="36" borderId="17" applyNumberFormat="0" applyAlignment="0" applyProtection="0"/>
    <xf numFmtId="0" fontId="39" fillId="36" borderId="17" applyNumberFormat="0" applyAlignment="0" applyProtection="0"/>
    <xf numFmtId="0" fontId="39" fillId="36" borderId="17" applyNumberFormat="0" applyAlignment="0" applyProtection="0"/>
    <xf numFmtId="0" fontId="40" fillId="37" borderId="18" applyNumberFormat="0" applyAlignment="0" applyProtection="0"/>
    <xf numFmtId="0" fontId="40" fillId="37" borderId="18" applyNumberFormat="0" applyAlignment="0" applyProtection="0"/>
    <xf numFmtId="0" fontId="40" fillId="37" borderId="18" applyNumberFormat="0" applyAlignment="0" applyProtection="0"/>
    <xf numFmtId="165" fontId="16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39" fillId="36" borderId="17" applyNumberFormat="0" applyAlignment="0" applyProtection="0"/>
    <xf numFmtId="0" fontId="42" fillId="28" borderId="17" applyNumberFormat="0" applyAlignment="0" applyProtection="0"/>
    <xf numFmtId="0" fontId="42" fillId="28" borderId="17" applyNumberFormat="0" applyAlignment="0" applyProtection="0"/>
    <xf numFmtId="0" fontId="42" fillId="28" borderId="17" applyNumberFormat="0" applyAlignment="0" applyProtection="0"/>
    <xf numFmtId="0" fontId="40" fillId="37" borderId="18" applyNumberFormat="0" applyAlignment="0" applyProtection="0"/>
    <xf numFmtId="0" fontId="43" fillId="38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16" fillId="0" borderId="0"/>
    <xf numFmtId="0" fontId="30" fillId="0" borderId="0"/>
    <xf numFmtId="0" fontId="30" fillId="0" borderId="0"/>
    <xf numFmtId="0" fontId="16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2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2" fillId="4" borderId="7" applyNumberFormat="0" applyFont="0" applyAlignment="0" applyProtection="0"/>
    <xf numFmtId="0" fontId="16" fillId="25" borderId="20" applyNumberFormat="0" applyFont="0" applyAlignment="0" applyProtection="0"/>
    <xf numFmtId="0" fontId="44" fillId="28" borderId="0" applyNumberFormat="0" applyBorder="0" applyAlignment="0" applyProtection="0"/>
    <xf numFmtId="0" fontId="41" fillId="36" borderId="19" applyNumberFormat="0" applyAlignment="0" applyProtection="0"/>
    <xf numFmtId="0" fontId="41" fillId="36" borderId="19" applyNumberFormat="0" applyAlignment="0" applyProtection="0"/>
    <xf numFmtId="0" fontId="41" fillId="36" borderId="1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165" fontId="16" fillId="0" borderId="0" applyFont="0" applyFill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7" fillId="0" borderId="0"/>
  </cellStyleXfs>
  <cellXfs count="31">
    <xf numFmtId="0" fontId="0" fillId="0" borderId="0" xfId="0"/>
    <xf numFmtId="0" fontId="17" fillId="0" borderId="0" xfId="1" applyFont="1"/>
    <xf numFmtId="0" fontId="17" fillId="0" borderId="9" xfId="1" applyFont="1" applyBorder="1" applyAlignment="1">
      <alignment wrapText="1"/>
    </xf>
    <xf numFmtId="0" fontId="20" fillId="0" borderId="9" xfId="1" applyFont="1" applyBorder="1" applyAlignment="1">
      <alignment wrapText="1"/>
    </xf>
    <xf numFmtId="0" fontId="21" fillId="0" borderId="9" xfId="1" applyFont="1" applyBorder="1" applyAlignment="1">
      <alignment horizontal="center"/>
    </xf>
    <xf numFmtId="1" fontId="21" fillId="0" borderId="9" xfId="1" applyNumberFormat="1" applyFont="1" applyBorder="1" applyAlignment="1">
      <alignment horizontal="center"/>
    </xf>
    <xf numFmtId="2" fontId="22" fillId="0" borderId="9" xfId="1" applyNumberFormat="1" applyFont="1" applyBorder="1" applyAlignment="1">
      <alignment horizontal="center" wrapText="1"/>
    </xf>
    <xf numFmtId="3" fontId="21" fillId="0" borderId="9" xfId="1" applyNumberFormat="1" applyFont="1" applyBorder="1" applyAlignment="1">
      <alignment horizontal="center"/>
    </xf>
    <xf numFmtId="0" fontId="21" fillId="0" borderId="9" xfId="1" applyFont="1" applyBorder="1"/>
    <xf numFmtId="166" fontId="21" fillId="0" borderId="9" xfId="1" applyNumberFormat="1" applyFont="1" applyBorder="1" applyAlignment="1">
      <alignment horizontal="center"/>
    </xf>
    <xf numFmtId="0" fontId="17" fillId="0" borderId="9" xfId="1" applyFont="1" applyBorder="1"/>
    <xf numFmtId="3" fontId="24" fillId="0" borderId="9" xfId="1" applyNumberFormat="1" applyFont="1" applyBorder="1" applyAlignment="1">
      <alignment horizontal="center"/>
    </xf>
    <xf numFmtId="166" fontId="24" fillId="0" borderId="9" xfId="1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1" applyNumberFormat="1" applyFont="1" applyBorder="1" applyAlignment="1">
      <alignment horizontal="center"/>
    </xf>
    <xf numFmtId="166" fontId="26" fillId="0" borderId="9" xfId="1" applyNumberFormat="1" applyFont="1" applyBorder="1" applyAlignment="1">
      <alignment horizontal="center"/>
    </xf>
    <xf numFmtId="0" fontId="18" fillId="0" borderId="0" xfId="1" applyFont="1"/>
    <xf numFmtId="0" fontId="23" fillId="0" borderId="9" xfId="1" applyFont="1" applyBorder="1"/>
    <xf numFmtId="0" fontId="25" fillId="0" borderId="9" xfId="1" applyFont="1" applyBorder="1" applyAlignment="1">
      <alignment vertical="center" wrapText="1"/>
    </xf>
    <xf numFmtId="3" fontId="25" fillId="0" borderId="9" xfId="1" applyNumberFormat="1" applyFont="1" applyBorder="1" applyAlignment="1">
      <alignment horizontal="center" vertical="center"/>
    </xf>
    <xf numFmtId="166" fontId="25" fillId="0" borderId="9" xfId="1" applyNumberFormat="1" applyFont="1" applyBorder="1" applyAlignment="1">
      <alignment horizontal="center" vertical="center"/>
    </xf>
    <xf numFmtId="166" fontId="27" fillId="0" borderId="9" xfId="1" applyNumberFormat="1" applyFont="1" applyBorder="1" applyAlignment="1">
      <alignment horizontal="center" vertical="center"/>
    </xf>
    <xf numFmtId="0" fontId="29" fillId="0" borderId="9" xfId="1" applyFont="1" applyBorder="1" applyAlignment="1">
      <alignment vertical="center"/>
    </xf>
    <xf numFmtId="3" fontId="29" fillId="39" borderId="9" xfId="1" applyNumberFormat="1" applyFont="1" applyFill="1" applyBorder="1" applyAlignment="1">
      <alignment horizontal="center" vertical="center"/>
    </xf>
    <xf numFmtId="166" fontId="48" fillId="0" borderId="9" xfId="335" applyNumberFormat="1" applyFont="1" applyBorder="1" applyAlignment="1">
      <alignment horizontal="center" vertical="center"/>
    </xf>
    <xf numFmtId="166" fontId="29" fillId="0" borderId="9" xfId="1" applyNumberFormat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8" fillId="0" borderId="0" xfId="1" applyFont="1" applyAlignment="1">
      <alignment horizontal="center"/>
    </xf>
  </cellXfs>
  <cellStyles count="337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20% - Accent1" xfId="20" xr:uid="{00000000-0005-0000-0000-000012000000}"/>
    <cellStyle name="20% - Accent1 2" xfId="21" xr:uid="{00000000-0005-0000-0000-000013000000}"/>
    <cellStyle name="20% - Accent1 2 2" xfId="22" xr:uid="{00000000-0005-0000-0000-000014000000}"/>
    <cellStyle name="20% - Accent1 2 2 2" xfId="170" xr:uid="{00000000-0005-0000-0000-000015000000}"/>
    <cellStyle name="20% - Accent1 2 3" xfId="171" xr:uid="{00000000-0005-0000-0000-000016000000}"/>
    <cellStyle name="20% - Accent1 3" xfId="172" xr:uid="{00000000-0005-0000-0000-000017000000}"/>
    <cellStyle name="20% - Accent1 4" xfId="173" xr:uid="{00000000-0005-0000-0000-000018000000}"/>
    <cellStyle name="20% - Accent2" xfId="23" xr:uid="{00000000-0005-0000-0000-000019000000}"/>
    <cellStyle name="20% - Accent2 2" xfId="24" xr:uid="{00000000-0005-0000-0000-00001A000000}"/>
    <cellStyle name="20% - Accent2 2 2" xfId="25" xr:uid="{00000000-0005-0000-0000-00001B000000}"/>
    <cellStyle name="20% - Accent2 2 2 2" xfId="174" xr:uid="{00000000-0005-0000-0000-00001C000000}"/>
    <cellStyle name="20% - Accent2 2 3" xfId="175" xr:uid="{00000000-0005-0000-0000-00001D000000}"/>
    <cellStyle name="20% - Accent2 3" xfId="176" xr:uid="{00000000-0005-0000-0000-00001E000000}"/>
    <cellStyle name="20% - Accent2 4" xfId="177" xr:uid="{00000000-0005-0000-0000-00001F000000}"/>
    <cellStyle name="20% - Accent3" xfId="26" xr:uid="{00000000-0005-0000-0000-000020000000}"/>
    <cellStyle name="20% - Accent3 2" xfId="27" xr:uid="{00000000-0005-0000-0000-000021000000}"/>
    <cellStyle name="20% - Accent3 2 2" xfId="28" xr:uid="{00000000-0005-0000-0000-000022000000}"/>
    <cellStyle name="20% - Accent3 2 2 2" xfId="178" xr:uid="{00000000-0005-0000-0000-000023000000}"/>
    <cellStyle name="20% - Accent3 2 3" xfId="179" xr:uid="{00000000-0005-0000-0000-000024000000}"/>
    <cellStyle name="20% - Accent3 3" xfId="180" xr:uid="{00000000-0005-0000-0000-000025000000}"/>
    <cellStyle name="20% - Accent3 4" xfId="181" xr:uid="{00000000-0005-0000-0000-000026000000}"/>
    <cellStyle name="20% - Accent4" xfId="29" xr:uid="{00000000-0005-0000-0000-000027000000}"/>
    <cellStyle name="20% - Accent4 2" xfId="30" xr:uid="{00000000-0005-0000-0000-000028000000}"/>
    <cellStyle name="20% - Accent4 2 2" xfId="31" xr:uid="{00000000-0005-0000-0000-000029000000}"/>
    <cellStyle name="20% - Accent4 2 2 2" xfId="182" xr:uid="{00000000-0005-0000-0000-00002A000000}"/>
    <cellStyle name="20% - Accent4 2 3" xfId="183" xr:uid="{00000000-0005-0000-0000-00002B000000}"/>
    <cellStyle name="20% - Accent4 3" xfId="184" xr:uid="{00000000-0005-0000-0000-00002C000000}"/>
    <cellStyle name="20% - Accent4 4" xfId="185" xr:uid="{00000000-0005-0000-0000-00002D000000}"/>
    <cellStyle name="20% - Accent5" xfId="32" xr:uid="{00000000-0005-0000-0000-00002E000000}"/>
    <cellStyle name="20% - Accent5 2" xfId="33" xr:uid="{00000000-0005-0000-0000-00002F000000}"/>
    <cellStyle name="20% - Accent5 2 2" xfId="34" xr:uid="{00000000-0005-0000-0000-000030000000}"/>
    <cellStyle name="20% - Accent5 2 2 2" xfId="186" xr:uid="{00000000-0005-0000-0000-000031000000}"/>
    <cellStyle name="20% - Accent5 2 3" xfId="187" xr:uid="{00000000-0005-0000-0000-000032000000}"/>
    <cellStyle name="20% - Accent5 3" xfId="188" xr:uid="{00000000-0005-0000-0000-000033000000}"/>
    <cellStyle name="20% - Accent5 4" xfId="189" xr:uid="{00000000-0005-0000-0000-000034000000}"/>
    <cellStyle name="20% - Accent6" xfId="35" xr:uid="{00000000-0005-0000-0000-000035000000}"/>
    <cellStyle name="20% - Accent6 2" xfId="36" xr:uid="{00000000-0005-0000-0000-000036000000}"/>
    <cellStyle name="20% - Accent6 2 2" xfId="37" xr:uid="{00000000-0005-0000-0000-000037000000}"/>
    <cellStyle name="20% - Accent6 2 2 2" xfId="190" xr:uid="{00000000-0005-0000-0000-000038000000}"/>
    <cellStyle name="20% - Accent6 2 3" xfId="191" xr:uid="{00000000-0005-0000-0000-000039000000}"/>
    <cellStyle name="20% - Accent6 3" xfId="192" xr:uid="{00000000-0005-0000-0000-00003A000000}"/>
    <cellStyle name="20% - Accent6 4" xfId="193" xr:uid="{00000000-0005-0000-0000-00003B000000}"/>
    <cellStyle name="40% - Accent1" xfId="38" xr:uid="{00000000-0005-0000-0000-00003C000000}"/>
    <cellStyle name="40% - Accent1 2" xfId="39" xr:uid="{00000000-0005-0000-0000-00003D000000}"/>
    <cellStyle name="40% - Accent1 2 2" xfId="40" xr:uid="{00000000-0005-0000-0000-00003E000000}"/>
    <cellStyle name="40% - Accent1 2 2 2" xfId="194" xr:uid="{00000000-0005-0000-0000-00003F000000}"/>
    <cellStyle name="40% - Accent1 2 3" xfId="195" xr:uid="{00000000-0005-0000-0000-000040000000}"/>
    <cellStyle name="40% - Accent1 3" xfId="196" xr:uid="{00000000-0005-0000-0000-000041000000}"/>
    <cellStyle name="40% - Accent1 4" xfId="197" xr:uid="{00000000-0005-0000-0000-000042000000}"/>
    <cellStyle name="40% - Accent2" xfId="41" xr:uid="{00000000-0005-0000-0000-000043000000}"/>
    <cellStyle name="40% - Accent2 2" xfId="42" xr:uid="{00000000-0005-0000-0000-000044000000}"/>
    <cellStyle name="40% - Accent2 2 2" xfId="43" xr:uid="{00000000-0005-0000-0000-000045000000}"/>
    <cellStyle name="40% - Accent2 2 2 2" xfId="198" xr:uid="{00000000-0005-0000-0000-000046000000}"/>
    <cellStyle name="40% - Accent2 2 3" xfId="199" xr:uid="{00000000-0005-0000-0000-000047000000}"/>
    <cellStyle name="40% - Accent2 3" xfId="200" xr:uid="{00000000-0005-0000-0000-000048000000}"/>
    <cellStyle name="40% - Accent2 4" xfId="201" xr:uid="{00000000-0005-0000-0000-000049000000}"/>
    <cellStyle name="40% - Accent3" xfId="44" xr:uid="{00000000-0005-0000-0000-00004A000000}"/>
    <cellStyle name="40% - Accent3 2" xfId="45" xr:uid="{00000000-0005-0000-0000-00004B000000}"/>
    <cellStyle name="40% - Accent3 2 2" xfId="46" xr:uid="{00000000-0005-0000-0000-00004C000000}"/>
    <cellStyle name="40% - Accent3 2 2 2" xfId="202" xr:uid="{00000000-0005-0000-0000-00004D000000}"/>
    <cellStyle name="40% - Accent3 2 3" xfId="203" xr:uid="{00000000-0005-0000-0000-00004E000000}"/>
    <cellStyle name="40% - Accent3 3" xfId="204" xr:uid="{00000000-0005-0000-0000-00004F000000}"/>
    <cellStyle name="40% - Accent3 4" xfId="205" xr:uid="{00000000-0005-0000-0000-000050000000}"/>
    <cellStyle name="40% - Accent4" xfId="47" xr:uid="{00000000-0005-0000-0000-000051000000}"/>
    <cellStyle name="40% - Accent4 2" xfId="48" xr:uid="{00000000-0005-0000-0000-000052000000}"/>
    <cellStyle name="40% - Accent4 2 2" xfId="49" xr:uid="{00000000-0005-0000-0000-000053000000}"/>
    <cellStyle name="40% - Accent4 2 2 2" xfId="206" xr:uid="{00000000-0005-0000-0000-000054000000}"/>
    <cellStyle name="40% - Accent4 2 3" xfId="207" xr:uid="{00000000-0005-0000-0000-000055000000}"/>
    <cellStyle name="40% - Accent4 3" xfId="208" xr:uid="{00000000-0005-0000-0000-000056000000}"/>
    <cellStyle name="40% - Accent4 4" xfId="209" xr:uid="{00000000-0005-0000-0000-000057000000}"/>
    <cellStyle name="40% - Accent5" xfId="50" xr:uid="{00000000-0005-0000-0000-000058000000}"/>
    <cellStyle name="40% - Accent5 2" xfId="51" xr:uid="{00000000-0005-0000-0000-000059000000}"/>
    <cellStyle name="40% - Accent5 2 2" xfId="52" xr:uid="{00000000-0005-0000-0000-00005A000000}"/>
    <cellStyle name="40% - Accent5 2 2 2" xfId="210" xr:uid="{00000000-0005-0000-0000-00005B000000}"/>
    <cellStyle name="40% - Accent5 2 3" xfId="211" xr:uid="{00000000-0005-0000-0000-00005C000000}"/>
    <cellStyle name="40% - Accent5 3" xfId="212" xr:uid="{00000000-0005-0000-0000-00005D000000}"/>
    <cellStyle name="40% - Accent5 4" xfId="213" xr:uid="{00000000-0005-0000-0000-00005E000000}"/>
    <cellStyle name="40% - Accent6" xfId="53" xr:uid="{00000000-0005-0000-0000-00005F000000}"/>
    <cellStyle name="40% - Accent6 2" xfId="54" xr:uid="{00000000-0005-0000-0000-000060000000}"/>
    <cellStyle name="40% - Accent6 2 2" xfId="55" xr:uid="{00000000-0005-0000-0000-000061000000}"/>
    <cellStyle name="40% - Accent6 2 2 2" xfId="214" xr:uid="{00000000-0005-0000-0000-000062000000}"/>
    <cellStyle name="40% - Accent6 2 3" xfId="215" xr:uid="{00000000-0005-0000-0000-000063000000}"/>
    <cellStyle name="40% - Accent6 3" xfId="216" xr:uid="{00000000-0005-0000-0000-000064000000}"/>
    <cellStyle name="40% - Accent6 4" xfId="217" xr:uid="{00000000-0005-0000-0000-000065000000}"/>
    <cellStyle name="60% - Accent1" xfId="56" xr:uid="{00000000-0005-0000-0000-000066000000}"/>
    <cellStyle name="60% - Accent1 2" xfId="57" xr:uid="{00000000-0005-0000-0000-000067000000}"/>
    <cellStyle name="60% - Accent1 2 2" xfId="58" xr:uid="{00000000-0005-0000-0000-000068000000}"/>
    <cellStyle name="60% - Accent1 2 2 2" xfId="218" xr:uid="{00000000-0005-0000-0000-000069000000}"/>
    <cellStyle name="60% - Accent1 2 3" xfId="219" xr:uid="{00000000-0005-0000-0000-00006A000000}"/>
    <cellStyle name="60% - Accent1 3" xfId="220" xr:uid="{00000000-0005-0000-0000-00006B000000}"/>
    <cellStyle name="60% - Accent2" xfId="59" xr:uid="{00000000-0005-0000-0000-00006C000000}"/>
    <cellStyle name="60% - Accent2 2" xfId="60" xr:uid="{00000000-0005-0000-0000-00006D000000}"/>
    <cellStyle name="60% - Accent2 2 2" xfId="61" xr:uid="{00000000-0005-0000-0000-00006E000000}"/>
    <cellStyle name="60% - Accent2 2 2 2" xfId="221" xr:uid="{00000000-0005-0000-0000-00006F000000}"/>
    <cellStyle name="60% - Accent2 2 3" xfId="222" xr:uid="{00000000-0005-0000-0000-000070000000}"/>
    <cellStyle name="60% - Accent2 3" xfId="223" xr:uid="{00000000-0005-0000-0000-000071000000}"/>
    <cellStyle name="60% - Accent3" xfId="62" xr:uid="{00000000-0005-0000-0000-000072000000}"/>
    <cellStyle name="60% - Accent3 2" xfId="63" xr:uid="{00000000-0005-0000-0000-000073000000}"/>
    <cellStyle name="60% - Accent3 2 2" xfId="64" xr:uid="{00000000-0005-0000-0000-000074000000}"/>
    <cellStyle name="60% - Accent3 2 2 2" xfId="224" xr:uid="{00000000-0005-0000-0000-000075000000}"/>
    <cellStyle name="60% - Accent3 2 3" xfId="225" xr:uid="{00000000-0005-0000-0000-000076000000}"/>
    <cellStyle name="60% - Accent3 3" xfId="226" xr:uid="{00000000-0005-0000-0000-000077000000}"/>
    <cellStyle name="60% - Accent4" xfId="65" xr:uid="{00000000-0005-0000-0000-000078000000}"/>
    <cellStyle name="60% - Accent4 2" xfId="66" xr:uid="{00000000-0005-0000-0000-000079000000}"/>
    <cellStyle name="60% - Accent4 2 2" xfId="67" xr:uid="{00000000-0005-0000-0000-00007A000000}"/>
    <cellStyle name="60% - Accent4 2 2 2" xfId="227" xr:uid="{00000000-0005-0000-0000-00007B000000}"/>
    <cellStyle name="60% - Accent4 2 3" xfId="228" xr:uid="{00000000-0005-0000-0000-00007C000000}"/>
    <cellStyle name="60% - Accent4 3" xfId="229" xr:uid="{00000000-0005-0000-0000-00007D000000}"/>
    <cellStyle name="60% - Accent5" xfId="68" xr:uid="{00000000-0005-0000-0000-00007E000000}"/>
    <cellStyle name="60% - Accent5 2" xfId="69" xr:uid="{00000000-0005-0000-0000-00007F000000}"/>
    <cellStyle name="60% - Accent5 2 2" xfId="70" xr:uid="{00000000-0005-0000-0000-000080000000}"/>
    <cellStyle name="60% - Accent5 2 2 2" xfId="230" xr:uid="{00000000-0005-0000-0000-000081000000}"/>
    <cellStyle name="60% - Accent5 2 3" xfId="231" xr:uid="{00000000-0005-0000-0000-000082000000}"/>
    <cellStyle name="60% - Accent5 3" xfId="232" xr:uid="{00000000-0005-0000-0000-000083000000}"/>
    <cellStyle name="60% - Accent6" xfId="71" xr:uid="{00000000-0005-0000-0000-000084000000}"/>
    <cellStyle name="60% - Accent6 2" xfId="72" xr:uid="{00000000-0005-0000-0000-000085000000}"/>
    <cellStyle name="60% - Accent6 2 2" xfId="73" xr:uid="{00000000-0005-0000-0000-000086000000}"/>
    <cellStyle name="60% - Accent6 2 2 2" xfId="233" xr:uid="{00000000-0005-0000-0000-000087000000}"/>
    <cellStyle name="60% - Accent6 2 3" xfId="234" xr:uid="{00000000-0005-0000-0000-000088000000}"/>
    <cellStyle name="60% - Accent6 3" xfId="235" xr:uid="{00000000-0005-0000-0000-000089000000}"/>
    <cellStyle name="Accent1 2" xfId="74" xr:uid="{00000000-0005-0000-0000-00008A000000}"/>
    <cellStyle name="Accent1 2 2" xfId="75" xr:uid="{00000000-0005-0000-0000-00008B000000}"/>
    <cellStyle name="Accent1 2 2 2" xfId="236" xr:uid="{00000000-0005-0000-0000-00008C000000}"/>
    <cellStyle name="Accent1 2 3" xfId="237" xr:uid="{00000000-0005-0000-0000-00008D000000}"/>
    <cellStyle name="Accent1 3" xfId="238" xr:uid="{00000000-0005-0000-0000-00008E000000}"/>
    <cellStyle name="Accent2 2" xfId="76" xr:uid="{00000000-0005-0000-0000-00008F000000}"/>
    <cellStyle name="Accent2 2 2" xfId="77" xr:uid="{00000000-0005-0000-0000-000090000000}"/>
    <cellStyle name="Accent2 2 2 2" xfId="239" xr:uid="{00000000-0005-0000-0000-000091000000}"/>
    <cellStyle name="Accent2 2 3" xfId="240" xr:uid="{00000000-0005-0000-0000-000092000000}"/>
    <cellStyle name="Accent2 3" xfId="241" xr:uid="{00000000-0005-0000-0000-000093000000}"/>
    <cellStyle name="Accent3 2" xfId="78" xr:uid="{00000000-0005-0000-0000-000094000000}"/>
    <cellStyle name="Accent3 2 2" xfId="79" xr:uid="{00000000-0005-0000-0000-000095000000}"/>
    <cellStyle name="Accent3 2 2 2" xfId="242" xr:uid="{00000000-0005-0000-0000-000096000000}"/>
    <cellStyle name="Accent3 2 3" xfId="243" xr:uid="{00000000-0005-0000-0000-000097000000}"/>
    <cellStyle name="Accent3 3" xfId="244" xr:uid="{00000000-0005-0000-0000-000098000000}"/>
    <cellStyle name="Accent4 2" xfId="80" xr:uid="{00000000-0005-0000-0000-000099000000}"/>
    <cellStyle name="Accent4 2 2" xfId="81" xr:uid="{00000000-0005-0000-0000-00009A000000}"/>
    <cellStyle name="Accent4 2 2 2" xfId="245" xr:uid="{00000000-0005-0000-0000-00009B000000}"/>
    <cellStyle name="Accent4 2 3" xfId="246" xr:uid="{00000000-0005-0000-0000-00009C000000}"/>
    <cellStyle name="Accent4 3" xfId="247" xr:uid="{00000000-0005-0000-0000-00009D000000}"/>
    <cellStyle name="Accent5 2" xfId="82" xr:uid="{00000000-0005-0000-0000-00009E000000}"/>
    <cellStyle name="Accent5 2 2" xfId="83" xr:uid="{00000000-0005-0000-0000-00009F000000}"/>
    <cellStyle name="Accent5 2 2 2" xfId="248" xr:uid="{00000000-0005-0000-0000-0000A0000000}"/>
    <cellStyle name="Accent5 2 3" xfId="249" xr:uid="{00000000-0005-0000-0000-0000A1000000}"/>
    <cellStyle name="Accent5 3" xfId="250" xr:uid="{00000000-0005-0000-0000-0000A2000000}"/>
    <cellStyle name="Accent6 2" xfId="84" xr:uid="{00000000-0005-0000-0000-0000A3000000}"/>
    <cellStyle name="Accent6 2 2" xfId="85" xr:uid="{00000000-0005-0000-0000-0000A4000000}"/>
    <cellStyle name="Accent6 2 2 2" xfId="251" xr:uid="{00000000-0005-0000-0000-0000A5000000}"/>
    <cellStyle name="Accent6 2 3" xfId="252" xr:uid="{00000000-0005-0000-0000-0000A6000000}"/>
    <cellStyle name="Accent6 3" xfId="253" xr:uid="{00000000-0005-0000-0000-0000A7000000}"/>
    <cellStyle name="Açıklama Metni 2" xfId="86" xr:uid="{00000000-0005-0000-0000-0000A8000000}"/>
    <cellStyle name="Ana Başlık 2" xfId="87" xr:uid="{00000000-0005-0000-0000-0000A9000000}"/>
    <cellStyle name="Bad 2" xfId="88" xr:uid="{00000000-0005-0000-0000-0000AA000000}"/>
    <cellStyle name="Bad 2 2" xfId="89" xr:uid="{00000000-0005-0000-0000-0000AB000000}"/>
    <cellStyle name="Bad 2 2 2" xfId="254" xr:uid="{00000000-0005-0000-0000-0000AC000000}"/>
    <cellStyle name="Bad 2 3" xfId="255" xr:uid="{00000000-0005-0000-0000-0000AD000000}"/>
    <cellStyle name="Bad 3" xfId="256" xr:uid="{00000000-0005-0000-0000-0000AE000000}"/>
    <cellStyle name="Bağlı Hücre 2" xfId="90" xr:uid="{00000000-0005-0000-0000-0000AF000000}"/>
    <cellStyle name="Başlık 1 2" xfId="91" xr:uid="{00000000-0005-0000-0000-0000B0000000}"/>
    <cellStyle name="Başlık 2 2" xfId="92" xr:uid="{00000000-0005-0000-0000-0000B1000000}"/>
    <cellStyle name="Başlık 3 2" xfId="93" xr:uid="{00000000-0005-0000-0000-0000B2000000}"/>
    <cellStyle name="Başlık 4 2" xfId="94" xr:uid="{00000000-0005-0000-0000-0000B3000000}"/>
    <cellStyle name="Calculation 2" xfId="95" xr:uid="{00000000-0005-0000-0000-0000B4000000}"/>
    <cellStyle name="Calculation 2 2" xfId="96" xr:uid="{00000000-0005-0000-0000-0000B5000000}"/>
    <cellStyle name="Calculation 2 2 2" xfId="257" xr:uid="{00000000-0005-0000-0000-0000B6000000}"/>
    <cellStyle name="Calculation 2 3" xfId="258" xr:uid="{00000000-0005-0000-0000-0000B7000000}"/>
    <cellStyle name="Calculation 3" xfId="259" xr:uid="{00000000-0005-0000-0000-0000B8000000}"/>
    <cellStyle name="Check Cell 2" xfId="97" xr:uid="{00000000-0005-0000-0000-0000B9000000}"/>
    <cellStyle name="Check Cell 2 2" xfId="98" xr:uid="{00000000-0005-0000-0000-0000BA000000}"/>
    <cellStyle name="Check Cell 2 2 2" xfId="260" xr:uid="{00000000-0005-0000-0000-0000BB000000}"/>
    <cellStyle name="Check Cell 2 3" xfId="261" xr:uid="{00000000-0005-0000-0000-0000BC000000}"/>
    <cellStyle name="Check Cell 3" xfId="262" xr:uid="{00000000-0005-0000-0000-0000BD000000}"/>
    <cellStyle name="Comma 2" xfId="99" xr:uid="{00000000-0005-0000-0000-0000BE000000}"/>
    <cellStyle name="Comma 2 2" xfId="100" xr:uid="{00000000-0005-0000-0000-0000BF000000}"/>
    <cellStyle name="Comma 2 3" xfId="263" xr:uid="{00000000-0005-0000-0000-0000C0000000}"/>
    <cellStyle name="Çıkış 2" xfId="101" xr:uid="{00000000-0005-0000-0000-0000C1000000}"/>
    <cellStyle name="Explanatory Text" xfId="102" xr:uid="{00000000-0005-0000-0000-0000C2000000}"/>
    <cellStyle name="Explanatory Text 2" xfId="103" xr:uid="{00000000-0005-0000-0000-0000C3000000}"/>
    <cellStyle name="Explanatory Text 2 2" xfId="104" xr:uid="{00000000-0005-0000-0000-0000C4000000}"/>
    <cellStyle name="Explanatory Text 2 2 2" xfId="264" xr:uid="{00000000-0005-0000-0000-0000C5000000}"/>
    <cellStyle name="Explanatory Text 2 3" xfId="265" xr:uid="{00000000-0005-0000-0000-0000C6000000}"/>
    <cellStyle name="Explanatory Text 3" xfId="266" xr:uid="{00000000-0005-0000-0000-0000C7000000}"/>
    <cellStyle name="Giriş 2" xfId="105" xr:uid="{00000000-0005-0000-0000-0000C8000000}"/>
    <cellStyle name="Good 2" xfId="106" xr:uid="{00000000-0005-0000-0000-0000C9000000}"/>
    <cellStyle name="Good 2 2" xfId="107" xr:uid="{00000000-0005-0000-0000-0000CA000000}"/>
    <cellStyle name="Good 2 2 2" xfId="267" xr:uid="{00000000-0005-0000-0000-0000CB000000}"/>
    <cellStyle name="Good 2 3" xfId="268" xr:uid="{00000000-0005-0000-0000-0000CC000000}"/>
    <cellStyle name="Good 3" xfId="269" xr:uid="{00000000-0005-0000-0000-0000CD000000}"/>
    <cellStyle name="Heading 1" xfId="108" xr:uid="{00000000-0005-0000-0000-0000CE000000}"/>
    <cellStyle name="Heading 1 2" xfId="109" xr:uid="{00000000-0005-0000-0000-0000CF000000}"/>
    <cellStyle name="Heading 2" xfId="110" xr:uid="{00000000-0005-0000-0000-0000D0000000}"/>
    <cellStyle name="Heading 2 2" xfId="111" xr:uid="{00000000-0005-0000-0000-0000D1000000}"/>
    <cellStyle name="Heading 3" xfId="112" xr:uid="{00000000-0005-0000-0000-0000D2000000}"/>
    <cellStyle name="Heading 3 2" xfId="113" xr:uid="{00000000-0005-0000-0000-0000D3000000}"/>
    <cellStyle name="Heading 4" xfId="114" xr:uid="{00000000-0005-0000-0000-0000D4000000}"/>
    <cellStyle name="Heading 4 2" xfId="115" xr:uid="{00000000-0005-0000-0000-0000D5000000}"/>
    <cellStyle name="Hesaplama 2" xfId="270" xr:uid="{00000000-0005-0000-0000-0000D6000000}"/>
    <cellStyle name="Input" xfId="116" xr:uid="{00000000-0005-0000-0000-0000D7000000}"/>
    <cellStyle name="Input 2" xfId="117" xr:uid="{00000000-0005-0000-0000-0000D8000000}"/>
    <cellStyle name="Input 2 2" xfId="118" xr:uid="{00000000-0005-0000-0000-0000D9000000}"/>
    <cellStyle name="Input 2 2 2" xfId="271" xr:uid="{00000000-0005-0000-0000-0000DA000000}"/>
    <cellStyle name="Input 2 3" xfId="272" xr:uid="{00000000-0005-0000-0000-0000DB000000}"/>
    <cellStyle name="Input 3" xfId="273" xr:uid="{00000000-0005-0000-0000-0000DC000000}"/>
    <cellStyle name="İşaretli Hücre 2" xfId="274" xr:uid="{00000000-0005-0000-0000-0000DD000000}"/>
    <cellStyle name="İyi 2" xfId="275" xr:uid="{00000000-0005-0000-0000-0000DE000000}"/>
    <cellStyle name="Kötü 2" xfId="276" xr:uid="{00000000-0005-0000-0000-0000DF000000}"/>
    <cellStyle name="Linked Cell" xfId="119" xr:uid="{00000000-0005-0000-0000-0000E0000000}"/>
    <cellStyle name="Linked Cell 2" xfId="120" xr:uid="{00000000-0005-0000-0000-0000E1000000}"/>
    <cellStyle name="Linked Cell 2 2" xfId="121" xr:uid="{00000000-0005-0000-0000-0000E2000000}"/>
    <cellStyle name="Linked Cell 2 2 2" xfId="277" xr:uid="{00000000-0005-0000-0000-0000E3000000}"/>
    <cellStyle name="Linked Cell 2 3" xfId="278" xr:uid="{00000000-0005-0000-0000-0000E4000000}"/>
    <cellStyle name="Linked Cell 3" xfId="279" xr:uid="{00000000-0005-0000-0000-0000E5000000}"/>
    <cellStyle name="Neutral 2" xfId="122" xr:uid="{00000000-0005-0000-0000-0000E6000000}"/>
    <cellStyle name="Neutral 2 2" xfId="123" xr:uid="{00000000-0005-0000-0000-0000E7000000}"/>
    <cellStyle name="Neutral 2 2 2" xfId="280" xr:uid="{00000000-0005-0000-0000-0000E8000000}"/>
    <cellStyle name="Neutral 2 3" xfId="281" xr:uid="{00000000-0005-0000-0000-0000E9000000}"/>
    <cellStyle name="Neutral 3" xfId="282" xr:uid="{00000000-0005-0000-0000-0000EA000000}"/>
    <cellStyle name="Normal" xfId="0" builtinId="0"/>
    <cellStyle name="Normal 2" xfId="335" xr:uid="{00000000-0005-0000-0000-0000EC000000}"/>
    <cellStyle name="Normal 2 2" xfId="124" xr:uid="{00000000-0005-0000-0000-0000ED000000}"/>
    <cellStyle name="Normal 2 2 2" xfId="283" xr:uid="{00000000-0005-0000-0000-0000EE000000}"/>
    <cellStyle name="Normal 2 3" xfId="125" xr:uid="{00000000-0005-0000-0000-0000EF000000}"/>
    <cellStyle name="Normal 2 3 2" xfId="126" xr:uid="{00000000-0005-0000-0000-0000F0000000}"/>
    <cellStyle name="Normal 2 3 2 2" xfId="284" xr:uid="{00000000-0005-0000-0000-0000F1000000}"/>
    <cellStyle name="Normal 2 3 3" xfId="285" xr:uid="{00000000-0005-0000-0000-0000F2000000}"/>
    <cellStyle name="Normal 3" xfId="127" xr:uid="{00000000-0005-0000-0000-0000F3000000}"/>
    <cellStyle name="Normal 3 2" xfId="286" xr:uid="{00000000-0005-0000-0000-0000F4000000}"/>
    <cellStyle name="Normal 4" xfId="128" xr:uid="{00000000-0005-0000-0000-0000F5000000}"/>
    <cellStyle name="Normal 4 2" xfId="129" xr:uid="{00000000-0005-0000-0000-0000F6000000}"/>
    <cellStyle name="Normal 4 2 2" xfId="130" xr:uid="{00000000-0005-0000-0000-0000F7000000}"/>
    <cellStyle name="Normal 4 2 2 2" xfId="287" xr:uid="{00000000-0005-0000-0000-0000F8000000}"/>
    <cellStyle name="Normal 4 2 3" xfId="288" xr:uid="{00000000-0005-0000-0000-0000F9000000}"/>
    <cellStyle name="Normal 4 3" xfId="289" xr:uid="{00000000-0005-0000-0000-0000FA000000}"/>
    <cellStyle name="Normal 4 4" xfId="290" xr:uid="{00000000-0005-0000-0000-0000FB000000}"/>
    <cellStyle name="Normal 5" xfId="291" xr:uid="{00000000-0005-0000-0000-0000FC000000}"/>
    <cellStyle name="Normal 5 2" xfId="292" xr:uid="{00000000-0005-0000-0000-0000FD000000}"/>
    <cellStyle name="Normal 5 3" xfId="293" xr:uid="{00000000-0005-0000-0000-0000FE000000}"/>
    <cellStyle name="Normal 6" xfId="336" xr:uid="{00000000-0005-0000-0000-0000FF000000}"/>
    <cellStyle name="Normal_MAYIS_2009_İHRACAT_RAKAMLARI" xfId="1" xr:uid="{00000000-0005-0000-0000-000000010000}"/>
    <cellStyle name="Not 2" xfId="131" xr:uid="{00000000-0005-0000-0000-000001010000}"/>
    <cellStyle name="Not 3" xfId="294" xr:uid="{00000000-0005-0000-0000-000002010000}"/>
    <cellStyle name="Note 2" xfId="132" xr:uid="{00000000-0005-0000-0000-000003010000}"/>
    <cellStyle name="Note 2 2" xfId="133" xr:uid="{00000000-0005-0000-0000-000004010000}"/>
    <cellStyle name="Note 2 2 2" xfId="134" xr:uid="{00000000-0005-0000-0000-000005010000}"/>
    <cellStyle name="Note 2 2 2 2" xfId="135" xr:uid="{00000000-0005-0000-0000-000006010000}"/>
    <cellStyle name="Note 2 2 2 2 2" xfId="295" xr:uid="{00000000-0005-0000-0000-000007010000}"/>
    <cellStyle name="Note 2 2 2 3" xfId="296" xr:uid="{00000000-0005-0000-0000-000008010000}"/>
    <cellStyle name="Note 2 2 3" xfId="136" xr:uid="{00000000-0005-0000-0000-000009010000}"/>
    <cellStyle name="Note 2 2 3 2" xfId="137" xr:uid="{00000000-0005-0000-0000-00000A010000}"/>
    <cellStyle name="Note 2 2 3 2 2" xfId="138" xr:uid="{00000000-0005-0000-0000-00000B010000}"/>
    <cellStyle name="Note 2 2 3 2 2 2" xfId="297" xr:uid="{00000000-0005-0000-0000-00000C010000}"/>
    <cellStyle name="Note 2 2 3 2 3" xfId="298" xr:uid="{00000000-0005-0000-0000-00000D010000}"/>
    <cellStyle name="Note 2 2 3 3" xfId="139" xr:uid="{00000000-0005-0000-0000-00000E010000}"/>
    <cellStyle name="Note 2 2 3 3 2" xfId="140" xr:uid="{00000000-0005-0000-0000-00000F010000}"/>
    <cellStyle name="Note 2 2 3 3 2 2" xfId="299" xr:uid="{00000000-0005-0000-0000-000010010000}"/>
    <cellStyle name="Note 2 2 3 3 3" xfId="300" xr:uid="{00000000-0005-0000-0000-000011010000}"/>
    <cellStyle name="Note 2 2 3 4" xfId="301" xr:uid="{00000000-0005-0000-0000-000012010000}"/>
    <cellStyle name="Note 2 2 4" xfId="141" xr:uid="{00000000-0005-0000-0000-000013010000}"/>
    <cellStyle name="Note 2 2 4 2" xfId="142" xr:uid="{00000000-0005-0000-0000-000014010000}"/>
    <cellStyle name="Note 2 2 4 2 2" xfId="302" xr:uid="{00000000-0005-0000-0000-000015010000}"/>
    <cellStyle name="Note 2 2 4 3" xfId="303" xr:uid="{00000000-0005-0000-0000-000016010000}"/>
    <cellStyle name="Note 2 2 5" xfId="304" xr:uid="{00000000-0005-0000-0000-000017010000}"/>
    <cellStyle name="Note 2 2 6" xfId="305" xr:uid="{00000000-0005-0000-0000-000018010000}"/>
    <cellStyle name="Note 2 3" xfId="143" xr:uid="{00000000-0005-0000-0000-000019010000}"/>
    <cellStyle name="Note 2 3 2" xfId="144" xr:uid="{00000000-0005-0000-0000-00001A010000}"/>
    <cellStyle name="Note 2 3 2 2" xfId="145" xr:uid="{00000000-0005-0000-0000-00001B010000}"/>
    <cellStyle name="Note 2 3 2 2 2" xfId="306" xr:uid="{00000000-0005-0000-0000-00001C010000}"/>
    <cellStyle name="Note 2 3 2 3" xfId="307" xr:uid="{00000000-0005-0000-0000-00001D010000}"/>
    <cellStyle name="Note 2 3 3" xfId="146" xr:uid="{00000000-0005-0000-0000-00001E010000}"/>
    <cellStyle name="Note 2 3 3 2" xfId="147" xr:uid="{00000000-0005-0000-0000-00001F010000}"/>
    <cellStyle name="Note 2 3 3 2 2" xfId="308" xr:uid="{00000000-0005-0000-0000-000020010000}"/>
    <cellStyle name="Note 2 3 3 3" xfId="309" xr:uid="{00000000-0005-0000-0000-000021010000}"/>
    <cellStyle name="Note 2 3 4" xfId="310" xr:uid="{00000000-0005-0000-0000-000022010000}"/>
    <cellStyle name="Note 2 4" xfId="148" xr:uid="{00000000-0005-0000-0000-000023010000}"/>
    <cellStyle name="Note 2 4 2" xfId="149" xr:uid="{00000000-0005-0000-0000-000024010000}"/>
    <cellStyle name="Note 2 4 2 2" xfId="311" xr:uid="{00000000-0005-0000-0000-000025010000}"/>
    <cellStyle name="Note 2 4 3" xfId="312" xr:uid="{00000000-0005-0000-0000-000026010000}"/>
    <cellStyle name="Note 2 5" xfId="313" xr:uid="{00000000-0005-0000-0000-000027010000}"/>
    <cellStyle name="Note 3" xfId="150" xr:uid="{00000000-0005-0000-0000-000028010000}"/>
    <cellStyle name="Note 3 2" xfId="314" xr:uid="{00000000-0005-0000-0000-000029010000}"/>
    <cellStyle name="Nötr 2" xfId="315" xr:uid="{00000000-0005-0000-0000-00002A010000}"/>
    <cellStyle name="Output" xfId="151" xr:uid="{00000000-0005-0000-0000-00002B010000}"/>
    <cellStyle name="Output 2" xfId="152" xr:uid="{00000000-0005-0000-0000-00002C010000}"/>
    <cellStyle name="Output 2 2" xfId="153" xr:uid="{00000000-0005-0000-0000-00002D010000}"/>
    <cellStyle name="Output 2 2 2" xfId="316" xr:uid="{00000000-0005-0000-0000-00002E010000}"/>
    <cellStyle name="Output 2 3" xfId="317" xr:uid="{00000000-0005-0000-0000-00002F010000}"/>
    <cellStyle name="Output 3" xfId="318" xr:uid="{00000000-0005-0000-0000-000030010000}"/>
    <cellStyle name="Percent 2" xfId="154" xr:uid="{00000000-0005-0000-0000-000031010000}"/>
    <cellStyle name="Percent 2 2" xfId="155" xr:uid="{00000000-0005-0000-0000-000032010000}"/>
    <cellStyle name="Percent 2 2 2" xfId="319" xr:uid="{00000000-0005-0000-0000-000033010000}"/>
    <cellStyle name="Percent 2 3" xfId="320" xr:uid="{00000000-0005-0000-0000-000034010000}"/>
    <cellStyle name="Percent 3" xfId="156" xr:uid="{00000000-0005-0000-0000-000035010000}"/>
    <cellStyle name="Percent 3 2" xfId="321" xr:uid="{00000000-0005-0000-0000-000036010000}"/>
    <cellStyle name="Title" xfId="157" xr:uid="{00000000-0005-0000-0000-000037010000}"/>
    <cellStyle name="Title 2" xfId="158" xr:uid="{00000000-0005-0000-0000-000038010000}"/>
    <cellStyle name="Toplam 2" xfId="159" xr:uid="{00000000-0005-0000-0000-000039010000}"/>
    <cellStyle name="Total" xfId="160" xr:uid="{00000000-0005-0000-0000-00003A010000}"/>
    <cellStyle name="Total 2" xfId="161" xr:uid="{00000000-0005-0000-0000-00003B010000}"/>
    <cellStyle name="Total 2 2" xfId="162" xr:uid="{00000000-0005-0000-0000-00003C010000}"/>
    <cellStyle name="Total 2 2 2" xfId="322" xr:uid="{00000000-0005-0000-0000-00003D010000}"/>
    <cellStyle name="Total 2 3" xfId="323" xr:uid="{00000000-0005-0000-0000-00003E010000}"/>
    <cellStyle name="Total 3" xfId="324" xr:uid="{00000000-0005-0000-0000-00003F010000}"/>
    <cellStyle name="Uyarı Metni 2" xfId="163" xr:uid="{00000000-0005-0000-0000-000040010000}"/>
    <cellStyle name="Virgül 2" xfId="164" xr:uid="{00000000-0005-0000-0000-000042010000}"/>
    <cellStyle name="Virgül 3" xfId="325" xr:uid="{00000000-0005-0000-0000-000043010000}"/>
    <cellStyle name="Vurgu1 2" xfId="326" xr:uid="{00000000-0005-0000-0000-000044010000}"/>
    <cellStyle name="Vurgu2 2" xfId="327" xr:uid="{00000000-0005-0000-0000-000045010000}"/>
    <cellStyle name="Vurgu3 2" xfId="328" xr:uid="{00000000-0005-0000-0000-000046010000}"/>
    <cellStyle name="Vurgu4 2" xfId="329" xr:uid="{00000000-0005-0000-0000-000047010000}"/>
    <cellStyle name="Vurgu5 2" xfId="330" xr:uid="{00000000-0005-0000-0000-000048010000}"/>
    <cellStyle name="Vurgu6 2" xfId="331" xr:uid="{00000000-0005-0000-0000-000049010000}"/>
    <cellStyle name="Warning Text" xfId="165" xr:uid="{00000000-0005-0000-0000-00004A010000}"/>
    <cellStyle name="Warning Text 2" xfId="166" xr:uid="{00000000-0005-0000-0000-00004B010000}"/>
    <cellStyle name="Warning Text 2 2" xfId="167" xr:uid="{00000000-0005-0000-0000-00004C010000}"/>
    <cellStyle name="Warning Text 2 2 2" xfId="332" xr:uid="{00000000-0005-0000-0000-00004D010000}"/>
    <cellStyle name="Warning Text 2 3" xfId="333" xr:uid="{00000000-0005-0000-0000-00004E010000}"/>
    <cellStyle name="Warning Text 3" xfId="334" xr:uid="{00000000-0005-0000-0000-00004F010000}"/>
    <cellStyle name="Yüzde 2" xfId="168" xr:uid="{00000000-0005-0000-0000-000050010000}"/>
    <cellStyle name="Yüzde 3" xfId="169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3459162</xdr:colOff>
      <xdr:row>3</xdr:row>
      <xdr:rowOff>125412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K3" sqref="K3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16"/>
      <c r="L1" s="16"/>
      <c r="M1" s="16"/>
    </row>
    <row r="5" spans="1:13" ht="26.25" x14ac:dyDescent="0.2">
      <c r="A5" s="27" t="s">
        <v>15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</row>
    <row r="6" spans="1:13" ht="18" x14ac:dyDescent="0.2">
      <c r="A6" s="2"/>
      <c r="B6" s="26" t="s">
        <v>16</v>
      </c>
      <c r="C6" s="26"/>
      <c r="D6" s="26"/>
      <c r="E6" s="26"/>
      <c r="F6" s="26" t="s">
        <v>17</v>
      </c>
      <c r="G6" s="26"/>
      <c r="H6" s="26"/>
      <c r="I6" s="26"/>
      <c r="J6" s="26" t="s">
        <v>10</v>
      </c>
      <c r="K6" s="26"/>
      <c r="L6" s="26"/>
      <c r="M6" s="26"/>
    </row>
    <row r="7" spans="1:13" ht="30" x14ac:dyDescent="0.25">
      <c r="A7" s="3" t="s">
        <v>0</v>
      </c>
      <c r="B7" s="4">
        <v>2025</v>
      </c>
      <c r="C7" s="5">
        <v>2026</v>
      </c>
      <c r="D7" s="6" t="s">
        <v>12</v>
      </c>
      <c r="E7" s="6" t="s">
        <v>13</v>
      </c>
      <c r="F7" s="4">
        <v>2025</v>
      </c>
      <c r="G7" s="5">
        <v>2026</v>
      </c>
      <c r="H7" s="6" t="s">
        <v>12</v>
      </c>
      <c r="I7" s="6" t="s">
        <v>13</v>
      </c>
      <c r="J7" s="4" t="s">
        <v>18</v>
      </c>
      <c r="K7" s="4" t="s">
        <v>19</v>
      </c>
      <c r="L7" s="6" t="s">
        <v>12</v>
      </c>
      <c r="M7" s="6" t="s">
        <v>13</v>
      </c>
    </row>
    <row r="8" spans="1:13" ht="16.5" x14ac:dyDescent="0.25">
      <c r="A8" s="17" t="s">
        <v>1</v>
      </c>
      <c r="B8" s="7">
        <f>B9+B18+B20</f>
        <v>3286819.22278</v>
      </c>
      <c r="C8" s="7">
        <f>C9+C18+C20</f>
        <v>3347353.4143999997</v>
      </c>
      <c r="D8" s="9">
        <f t="shared" ref="D8:D43" si="0">(C8-B8)/B8*100</f>
        <v>1.8417256172914718</v>
      </c>
      <c r="E8" s="9">
        <f t="shared" ref="E8:E43" si="1">C8/C$45*100</f>
        <v>12.931766508726653</v>
      </c>
      <c r="F8" s="7">
        <f>F9+F18+F20</f>
        <v>29280964.939029999</v>
      </c>
      <c r="G8" s="7">
        <f>G9+G18+G20</f>
        <v>30464291.229929999</v>
      </c>
      <c r="H8" s="9">
        <f t="shared" ref="H8:H43" si="2">(G8-F8)/F8*100</f>
        <v>4.0412817452019389</v>
      </c>
      <c r="I8" s="9">
        <f t="shared" ref="I8:I44" si="3">G8/G$45*100</f>
        <v>12.862994296525612</v>
      </c>
      <c r="J8" s="7">
        <f>J9+J18+J20</f>
        <v>36020624.058560006</v>
      </c>
      <c r="K8" s="7">
        <f>K9+K18+K20</f>
        <v>37546246.912419997</v>
      </c>
      <c r="L8" s="9">
        <f t="shared" ref="L8:L43" si="4">(K8-J8)/J8*100</f>
        <v>4.2354148317356515</v>
      </c>
      <c r="M8" s="9">
        <f t="shared" ref="M8:M44" si="5">K8/K$45*100</f>
        <v>13.144538306906849</v>
      </c>
    </row>
    <row r="9" spans="1:13" ht="15.75" x14ac:dyDescent="0.25">
      <c r="A9" s="8" t="s">
        <v>2</v>
      </c>
      <c r="B9" s="7">
        <f>B10+B11+B12+B13+B14+B15+B16+B17</f>
        <v>2174161.7296700003</v>
      </c>
      <c r="C9" s="7">
        <f>C10+C11+C12+C13+C14+C15+C16+C17</f>
        <v>2254478.8198499996</v>
      </c>
      <c r="D9" s="9">
        <f t="shared" si="0"/>
        <v>3.6941635520458767</v>
      </c>
      <c r="E9" s="9">
        <f t="shared" si="1"/>
        <v>8.7096849623796366</v>
      </c>
      <c r="F9" s="7">
        <f>F10+F11+F12+F13+F14+F15+F16+F17</f>
        <v>19465545.677339997</v>
      </c>
      <c r="G9" s="7">
        <f>G10+G11+G12+G13+G14+G15+G16+G17</f>
        <v>20491994.30494</v>
      </c>
      <c r="H9" s="9">
        <f t="shared" si="2"/>
        <v>5.2731561940999185</v>
      </c>
      <c r="I9" s="9">
        <f t="shared" si="3"/>
        <v>8.6523728347867515</v>
      </c>
      <c r="J9" s="7">
        <f>J10+J11+J12+J13+J14+J15+J16+J17</f>
        <v>24131301.432380006</v>
      </c>
      <c r="K9" s="7">
        <f>K10+K11+K12+K13+K14+K15+K16+K17</f>
        <v>25361684.102389999</v>
      </c>
      <c r="L9" s="9">
        <f t="shared" si="4"/>
        <v>5.0987000160672382</v>
      </c>
      <c r="M9" s="9">
        <f t="shared" si="5"/>
        <v>8.8788535639566266</v>
      </c>
    </row>
    <row r="10" spans="1:13" ht="14.25" x14ac:dyDescent="0.2">
      <c r="A10" s="10" t="s">
        <v>20</v>
      </c>
      <c r="B10" s="11">
        <v>1089641.66496</v>
      </c>
      <c r="C10" s="11">
        <v>1038577.307</v>
      </c>
      <c r="D10" s="12">
        <f t="shared" si="0"/>
        <v>-4.6863441076176615</v>
      </c>
      <c r="E10" s="12">
        <f t="shared" si="1"/>
        <v>4.0123158724766768</v>
      </c>
      <c r="F10" s="11">
        <v>10124644.00475</v>
      </c>
      <c r="G10" s="11">
        <v>9914841.0131400004</v>
      </c>
      <c r="H10" s="12">
        <f t="shared" si="2"/>
        <v>-2.0722011708418622</v>
      </c>
      <c r="I10" s="12">
        <f t="shared" si="3"/>
        <v>4.1863617453105313</v>
      </c>
      <c r="J10" s="11">
        <v>12307015.19228</v>
      </c>
      <c r="K10" s="11">
        <v>12150249.30601</v>
      </c>
      <c r="L10" s="12">
        <f t="shared" si="4"/>
        <v>-1.2737929044593725</v>
      </c>
      <c r="M10" s="12">
        <f t="shared" si="5"/>
        <v>4.2536719532541669</v>
      </c>
    </row>
    <row r="11" spans="1:13" ht="14.25" x14ac:dyDescent="0.2">
      <c r="A11" s="10" t="s">
        <v>21</v>
      </c>
      <c r="B11" s="11">
        <v>334467.93722000002</v>
      </c>
      <c r="C11" s="11">
        <v>287294.33809999999</v>
      </c>
      <c r="D11" s="12">
        <f t="shared" si="0"/>
        <v>-14.104072130827616</v>
      </c>
      <c r="E11" s="12">
        <f t="shared" si="1"/>
        <v>1.1098987288303142</v>
      </c>
      <c r="F11" s="11">
        <v>2564339.67845</v>
      </c>
      <c r="G11" s="11">
        <v>3451776.1920799999</v>
      </c>
      <c r="H11" s="12">
        <f t="shared" si="2"/>
        <v>34.606823779539447</v>
      </c>
      <c r="I11" s="12">
        <f t="shared" si="3"/>
        <v>1.4574498758725909</v>
      </c>
      <c r="J11" s="11">
        <v>3273324.32278</v>
      </c>
      <c r="K11" s="11">
        <v>4590679.2102199998</v>
      </c>
      <c r="L11" s="12">
        <f t="shared" si="4"/>
        <v>40.245168444573316</v>
      </c>
      <c r="M11" s="12">
        <f t="shared" si="5"/>
        <v>1.6071475499058976</v>
      </c>
    </row>
    <row r="12" spans="1:13" ht="14.25" x14ac:dyDescent="0.2">
      <c r="A12" s="10" t="s">
        <v>22</v>
      </c>
      <c r="B12" s="11">
        <v>231745.29117000001</v>
      </c>
      <c r="C12" s="11">
        <v>237304.20212</v>
      </c>
      <c r="D12" s="12">
        <f t="shared" si="0"/>
        <v>2.3987158150808652</v>
      </c>
      <c r="E12" s="12">
        <f t="shared" si="1"/>
        <v>0.91677279135032108</v>
      </c>
      <c r="F12" s="11">
        <v>2132563.7760800002</v>
      </c>
      <c r="G12" s="11">
        <v>2066912.82027</v>
      </c>
      <c r="H12" s="12">
        <f t="shared" si="2"/>
        <v>-3.0784990604443889</v>
      </c>
      <c r="I12" s="12">
        <f t="shared" si="3"/>
        <v>0.87271644095984335</v>
      </c>
      <c r="J12" s="11">
        <v>2622081.2116299998</v>
      </c>
      <c r="K12" s="11">
        <v>2519054.7122300002</v>
      </c>
      <c r="L12" s="12">
        <f t="shared" si="4"/>
        <v>-3.9291879650040995</v>
      </c>
      <c r="M12" s="12">
        <f t="shared" si="5"/>
        <v>0.88189403429156932</v>
      </c>
    </row>
    <row r="13" spans="1:13" ht="14.25" x14ac:dyDescent="0.2">
      <c r="A13" s="10" t="s">
        <v>23</v>
      </c>
      <c r="B13" s="11">
        <v>188162.16274999999</v>
      </c>
      <c r="C13" s="11">
        <v>212955.36030999999</v>
      </c>
      <c r="D13" s="12">
        <f t="shared" si="0"/>
        <v>13.176505413015082</v>
      </c>
      <c r="E13" s="12">
        <f t="shared" si="1"/>
        <v>0.82270637586808226</v>
      </c>
      <c r="F13" s="11">
        <v>1405056.7680899999</v>
      </c>
      <c r="G13" s="11">
        <v>1337961.0076299999</v>
      </c>
      <c r="H13" s="12">
        <f t="shared" si="2"/>
        <v>-4.7753060220626082</v>
      </c>
      <c r="I13" s="12">
        <f t="shared" si="3"/>
        <v>0.5649297625283336</v>
      </c>
      <c r="J13" s="11">
        <v>1774785.94203</v>
      </c>
      <c r="K13" s="11">
        <v>1666566.2582100001</v>
      </c>
      <c r="L13" s="12">
        <f t="shared" si="4"/>
        <v>-6.0976189441876159</v>
      </c>
      <c r="M13" s="12">
        <f t="shared" si="5"/>
        <v>0.58344697069558105</v>
      </c>
    </row>
    <row r="14" spans="1:13" ht="14.25" x14ac:dyDescent="0.2">
      <c r="A14" s="10" t="s">
        <v>24</v>
      </c>
      <c r="B14" s="11">
        <v>200088.88024</v>
      </c>
      <c r="C14" s="11">
        <v>303701.62508000003</v>
      </c>
      <c r="D14" s="12">
        <f t="shared" si="0"/>
        <v>51.783359832750307</v>
      </c>
      <c r="E14" s="12">
        <f t="shared" si="1"/>
        <v>1.1732846872278568</v>
      </c>
      <c r="F14" s="11">
        <v>1801029.3943</v>
      </c>
      <c r="G14" s="11">
        <v>2223710.5584800001</v>
      </c>
      <c r="H14" s="12">
        <f t="shared" si="2"/>
        <v>23.468865389855679</v>
      </c>
      <c r="I14" s="12">
        <f t="shared" si="3"/>
        <v>0.93892144133489985</v>
      </c>
      <c r="J14" s="11">
        <v>2376304.3539900002</v>
      </c>
      <c r="K14" s="11">
        <v>2661029.3651899998</v>
      </c>
      <c r="L14" s="12">
        <f t="shared" si="4"/>
        <v>11.981841076961548</v>
      </c>
      <c r="M14" s="12">
        <f t="shared" si="5"/>
        <v>0.93159783741190716</v>
      </c>
    </row>
    <row r="15" spans="1:13" ht="14.25" x14ac:dyDescent="0.2">
      <c r="A15" s="10" t="s">
        <v>25</v>
      </c>
      <c r="B15" s="11">
        <v>35437.127119999997</v>
      </c>
      <c r="C15" s="11">
        <v>33911.19642</v>
      </c>
      <c r="D15" s="12">
        <f t="shared" si="0"/>
        <v>-4.3060225927253368</v>
      </c>
      <c r="E15" s="12">
        <f t="shared" si="1"/>
        <v>0.13100847739843816</v>
      </c>
      <c r="F15" s="11">
        <v>416832.85658999998</v>
      </c>
      <c r="G15" s="11">
        <v>307538.75903999998</v>
      </c>
      <c r="H15" s="12">
        <f t="shared" si="2"/>
        <v>-26.220125362502923</v>
      </c>
      <c r="I15" s="12">
        <f t="shared" si="3"/>
        <v>0.1298526617158122</v>
      </c>
      <c r="J15" s="11">
        <v>562523.72505999997</v>
      </c>
      <c r="K15" s="11">
        <v>386445.32300999999</v>
      </c>
      <c r="L15" s="12">
        <f t="shared" si="4"/>
        <v>-31.301506799774369</v>
      </c>
      <c r="M15" s="12">
        <f t="shared" si="5"/>
        <v>0.1352903624076906</v>
      </c>
    </row>
    <row r="16" spans="1:13" ht="14.25" x14ac:dyDescent="0.2">
      <c r="A16" s="10" t="s">
        <v>26</v>
      </c>
      <c r="B16" s="11">
        <v>82093.361940000003</v>
      </c>
      <c r="C16" s="11">
        <v>130160.55886999999</v>
      </c>
      <c r="D16" s="12">
        <f t="shared" si="0"/>
        <v>58.551868012338325</v>
      </c>
      <c r="E16" s="12">
        <f t="shared" si="1"/>
        <v>0.50284680091179379</v>
      </c>
      <c r="F16" s="11">
        <v>887312.14121999999</v>
      </c>
      <c r="G16" s="11">
        <v>1057625.3451100001</v>
      </c>
      <c r="H16" s="12">
        <f t="shared" si="2"/>
        <v>19.194283046305426</v>
      </c>
      <c r="I16" s="12">
        <f t="shared" si="3"/>
        <v>0.44656311480653227</v>
      </c>
      <c r="J16" s="11">
        <v>1057344.7922199999</v>
      </c>
      <c r="K16" s="11">
        <v>1229927.9206399999</v>
      </c>
      <c r="L16" s="12">
        <f t="shared" si="4"/>
        <v>16.322313183918428</v>
      </c>
      <c r="M16" s="12">
        <f t="shared" si="5"/>
        <v>0.43058457228221408</v>
      </c>
    </row>
    <row r="17" spans="1:13" ht="14.25" x14ac:dyDescent="0.2">
      <c r="A17" s="10" t="s">
        <v>27</v>
      </c>
      <c r="B17" s="11">
        <v>12525.304270000001</v>
      </c>
      <c r="C17" s="11">
        <v>10574.231949999999</v>
      </c>
      <c r="D17" s="12">
        <f t="shared" si="0"/>
        <v>-15.577045299195763</v>
      </c>
      <c r="E17" s="12">
        <f t="shared" si="1"/>
        <v>4.085122831615557E-2</v>
      </c>
      <c r="F17" s="11">
        <v>133767.05786</v>
      </c>
      <c r="G17" s="11">
        <v>131628.60918999999</v>
      </c>
      <c r="H17" s="12">
        <f t="shared" si="2"/>
        <v>-1.5986362443869424</v>
      </c>
      <c r="I17" s="12">
        <f t="shared" si="3"/>
        <v>5.5577792258207054E-2</v>
      </c>
      <c r="J17" s="11">
        <v>157921.89238999999</v>
      </c>
      <c r="K17" s="11">
        <v>157732.00688</v>
      </c>
      <c r="L17" s="12">
        <f t="shared" si="4"/>
        <v>-0.12024014348248578</v>
      </c>
      <c r="M17" s="12">
        <f t="shared" si="5"/>
        <v>5.5220283707600584E-2</v>
      </c>
    </row>
    <row r="18" spans="1:13" ht="15.75" x14ac:dyDescent="0.25">
      <c r="A18" s="8" t="s">
        <v>3</v>
      </c>
      <c r="B18" s="7">
        <f>B19</f>
        <v>381273.72097999998</v>
      </c>
      <c r="C18" s="7">
        <f>C19</f>
        <v>422354.65964000003</v>
      </c>
      <c r="D18" s="9">
        <f t="shared" si="0"/>
        <v>10.77465778507063</v>
      </c>
      <c r="E18" s="9">
        <f t="shared" si="1"/>
        <v>1.6316746892757368</v>
      </c>
      <c r="F18" s="7">
        <f>F19</f>
        <v>3237664.5685899998</v>
      </c>
      <c r="G18" s="7">
        <f>G19</f>
        <v>3503751.2382800002</v>
      </c>
      <c r="H18" s="9">
        <f t="shared" si="2"/>
        <v>8.2184755107562264</v>
      </c>
      <c r="I18" s="9">
        <f t="shared" si="3"/>
        <v>1.4793953962126614</v>
      </c>
      <c r="J18" s="7">
        <f>J19</f>
        <v>3933392.7122399998</v>
      </c>
      <c r="K18" s="7">
        <f>K19</f>
        <v>4309969.08158</v>
      </c>
      <c r="L18" s="9">
        <f t="shared" si="4"/>
        <v>9.5738309619622601</v>
      </c>
      <c r="M18" s="9">
        <f t="shared" si="5"/>
        <v>1.5088739448861461</v>
      </c>
    </row>
    <row r="19" spans="1:13" ht="14.25" x14ac:dyDescent="0.2">
      <c r="A19" s="10" t="s">
        <v>28</v>
      </c>
      <c r="B19" s="11">
        <v>381273.72097999998</v>
      </c>
      <c r="C19" s="11">
        <v>422354.65964000003</v>
      </c>
      <c r="D19" s="12">
        <f t="shared" si="0"/>
        <v>10.77465778507063</v>
      </c>
      <c r="E19" s="12">
        <f t="shared" si="1"/>
        <v>1.6316746892757368</v>
      </c>
      <c r="F19" s="11">
        <v>3237664.5685899998</v>
      </c>
      <c r="G19" s="11">
        <v>3503751.2382800002</v>
      </c>
      <c r="H19" s="12">
        <f t="shared" si="2"/>
        <v>8.2184755107562264</v>
      </c>
      <c r="I19" s="12">
        <f t="shared" si="3"/>
        <v>1.4793953962126614</v>
      </c>
      <c r="J19" s="11">
        <v>3933392.7122399998</v>
      </c>
      <c r="K19" s="11">
        <v>4309969.08158</v>
      </c>
      <c r="L19" s="12">
        <f t="shared" si="4"/>
        <v>9.5738309619622601</v>
      </c>
      <c r="M19" s="12">
        <f t="shared" si="5"/>
        <v>1.5088739448861461</v>
      </c>
    </row>
    <row r="20" spans="1:13" ht="15.75" x14ac:dyDescent="0.25">
      <c r="A20" s="8" t="s">
        <v>11</v>
      </c>
      <c r="B20" s="7">
        <f>B21</f>
        <v>731383.77213000006</v>
      </c>
      <c r="C20" s="7">
        <f>C21</f>
        <v>670519.93490999995</v>
      </c>
      <c r="D20" s="9">
        <f t="shared" si="0"/>
        <v>-8.3217374433598774</v>
      </c>
      <c r="E20" s="9">
        <f t="shared" si="1"/>
        <v>2.5904068570712773</v>
      </c>
      <c r="F20" s="7">
        <f>F21</f>
        <v>6577754.6930999998</v>
      </c>
      <c r="G20" s="7">
        <f>G21</f>
        <v>6468545.68671</v>
      </c>
      <c r="H20" s="9">
        <f t="shared" si="2"/>
        <v>-1.6602778833415444</v>
      </c>
      <c r="I20" s="9">
        <f t="shared" si="3"/>
        <v>2.7312260655262017</v>
      </c>
      <c r="J20" s="7">
        <f>J21</f>
        <v>7955929.9139400003</v>
      </c>
      <c r="K20" s="7">
        <f>K21</f>
        <v>7874593.7284500003</v>
      </c>
      <c r="L20" s="9">
        <f t="shared" si="4"/>
        <v>-1.0223341126659082</v>
      </c>
      <c r="M20" s="9">
        <f t="shared" si="5"/>
        <v>2.7568107980640773</v>
      </c>
    </row>
    <row r="21" spans="1:13" ht="14.25" x14ac:dyDescent="0.2">
      <c r="A21" s="10" t="s">
        <v>29</v>
      </c>
      <c r="B21" s="11">
        <v>731383.77213000006</v>
      </c>
      <c r="C21" s="11">
        <v>670519.93490999995</v>
      </c>
      <c r="D21" s="12">
        <f t="shared" si="0"/>
        <v>-8.3217374433598774</v>
      </c>
      <c r="E21" s="12">
        <f t="shared" si="1"/>
        <v>2.5904068570712773</v>
      </c>
      <c r="F21" s="11">
        <v>6577754.6930999998</v>
      </c>
      <c r="G21" s="11">
        <v>6468545.68671</v>
      </c>
      <c r="H21" s="12">
        <f t="shared" si="2"/>
        <v>-1.6602778833415444</v>
      </c>
      <c r="I21" s="12">
        <f t="shared" si="3"/>
        <v>2.7312260655262017</v>
      </c>
      <c r="J21" s="11">
        <v>7955929.9139400003</v>
      </c>
      <c r="K21" s="11">
        <v>7874593.7284500003</v>
      </c>
      <c r="L21" s="12">
        <f t="shared" si="4"/>
        <v>-1.0223341126659082</v>
      </c>
      <c r="M21" s="12">
        <f t="shared" si="5"/>
        <v>2.7568107980640773</v>
      </c>
    </row>
    <row r="22" spans="1:13" ht="16.5" x14ac:dyDescent="0.25">
      <c r="A22" s="17" t="s">
        <v>4</v>
      </c>
      <c r="B22" s="7">
        <f>B23+B27+B29</f>
        <v>17086264.35957</v>
      </c>
      <c r="C22" s="7">
        <f>C23+C27+C29</f>
        <v>18298626.755380001</v>
      </c>
      <c r="D22" s="9">
        <f t="shared" si="0"/>
        <v>7.0955380901089562</v>
      </c>
      <c r="E22" s="9">
        <f t="shared" si="1"/>
        <v>70.692735225667292</v>
      </c>
      <c r="F22" s="7">
        <f>F23+F27+F29</f>
        <v>160080693.07262999</v>
      </c>
      <c r="G22" s="7">
        <f>G23+G27+G29</f>
        <v>169474588.73168001</v>
      </c>
      <c r="H22" s="9">
        <f t="shared" si="2"/>
        <v>5.8682252548643863</v>
      </c>
      <c r="I22" s="9">
        <f t="shared" si="3"/>
        <v>71.557570527684092</v>
      </c>
      <c r="J22" s="7">
        <f>J23+J27+J29</f>
        <v>191844332.42096001</v>
      </c>
      <c r="K22" s="7">
        <f>K23+K27+K29</f>
        <v>203989211.20895997</v>
      </c>
      <c r="L22" s="9">
        <f t="shared" si="4"/>
        <v>6.3305903462139836</v>
      </c>
      <c r="M22" s="9">
        <f t="shared" si="5"/>
        <v>71.414434768576541</v>
      </c>
    </row>
    <row r="23" spans="1:13" ht="15.75" x14ac:dyDescent="0.25">
      <c r="A23" s="8" t="s">
        <v>5</v>
      </c>
      <c r="B23" s="7">
        <f>B24+B25+B26</f>
        <v>1254340.25602</v>
      </c>
      <c r="C23" s="7">
        <f>C24+C25+C26</f>
        <v>1211550.4983900001</v>
      </c>
      <c r="D23" s="9">
        <f>(C23-B23)/B23*100</f>
        <v>-3.4113357539660774</v>
      </c>
      <c r="E23" s="9">
        <f t="shared" si="1"/>
        <v>4.6805598988474975</v>
      </c>
      <c r="F23" s="7">
        <f>F24+F25+F26</f>
        <v>11426633.303210001</v>
      </c>
      <c r="G23" s="7">
        <f>G24+G25+G26</f>
        <v>11492596.94073</v>
      </c>
      <c r="H23" s="9">
        <f t="shared" si="2"/>
        <v>0.57727972684191931</v>
      </c>
      <c r="I23" s="9">
        <f t="shared" si="3"/>
        <v>4.8525405624943989</v>
      </c>
      <c r="J23" s="7">
        <f>J24+J25+J26</f>
        <v>13793841.416159999</v>
      </c>
      <c r="K23" s="7">
        <f>K24+K25+K26</f>
        <v>13751490.632100001</v>
      </c>
      <c r="L23" s="9">
        <f t="shared" si="4"/>
        <v>-0.30702675768319421</v>
      </c>
      <c r="M23" s="9">
        <f t="shared" si="5"/>
        <v>4.814249365917747</v>
      </c>
    </row>
    <row r="24" spans="1:13" ht="14.25" x14ac:dyDescent="0.2">
      <c r="A24" s="10" t="s">
        <v>30</v>
      </c>
      <c r="B24" s="11">
        <v>838978.86069</v>
      </c>
      <c r="C24" s="11">
        <v>811007.98796000006</v>
      </c>
      <c r="D24" s="12">
        <f t="shared" si="0"/>
        <v>-3.3339186528485243</v>
      </c>
      <c r="E24" s="12">
        <f t="shared" si="1"/>
        <v>3.133151668985275</v>
      </c>
      <c r="F24" s="11">
        <v>7881828.9307500003</v>
      </c>
      <c r="G24" s="11">
        <v>7970796.6721200002</v>
      </c>
      <c r="H24" s="12">
        <f t="shared" si="2"/>
        <v>1.128770265780612</v>
      </c>
      <c r="I24" s="12">
        <f t="shared" si="3"/>
        <v>3.3655242906657468</v>
      </c>
      <c r="J24" s="11">
        <v>9515598.0822899994</v>
      </c>
      <c r="K24" s="11">
        <v>9492674.0142999999</v>
      </c>
      <c r="L24" s="12">
        <f t="shared" si="4"/>
        <v>-0.24091042719284944</v>
      </c>
      <c r="M24" s="12">
        <f t="shared" si="5"/>
        <v>3.3232833499177357</v>
      </c>
    </row>
    <row r="25" spans="1:13" ht="14.25" x14ac:dyDescent="0.2">
      <c r="A25" s="10" t="s">
        <v>31</v>
      </c>
      <c r="B25" s="11">
        <v>129118.95488999999</v>
      </c>
      <c r="C25" s="11">
        <v>118818.13079</v>
      </c>
      <c r="D25" s="12">
        <f t="shared" si="0"/>
        <v>-7.9777784050185003</v>
      </c>
      <c r="E25" s="12">
        <f t="shared" si="1"/>
        <v>0.45902781515976909</v>
      </c>
      <c r="F25" s="11">
        <v>1242913.3748900001</v>
      </c>
      <c r="G25" s="11">
        <v>1223161.0751199999</v>
      </c>
      <c r="H25" s="12">
        <f t="shared" si="2"/>
        <v>-1.5891935969993296</v>
      </c>
      <c r="I25" s="12">
        <f t="shared" si="3"/>
        <v>0.51645757369674572</v>
      </c>
      <c r="J25" s="11">
        <v>1469321.3849200001</v>
      </c>
      <c r="K25" s="11">
        <v>1424565.6418900001</v>
      </c>
      <c r="L25" s="12">
        <f t="shared" si="4"/>
        <v>-3.0460145404088581</v>
      </c>
      <c r="M25" s="12">
        <f t="shared" si="5"/>
        <v>0.49872515072424684</v>
      </c>
    </row>
    <row r="26" spans="1:13" ht="14.25" x14ac:dyDescent="0.2">
      <c r="A26" s="10" t="s">
        <v>32</v>
      </c>
      <c r="B26" s="11">
        <v>286242.44043999998</v>
      </c>
      <c r="C26" s="11">
        <v>281724.37964</v>
      </c>
      <c r="D26" s="12">
        <f t="shared" si="0"/>
        <v>-1.5784035354977417</v>
      </c>
      <c r="E26" s="12">
        <f t="shared" si="1"/>
        <v>1.0883804147024532</v>
      </c>
      <c r="F26" s="11">
        <v>2301890.9975700001</v>
      </c>
      <c r="G26" s="11">
        <v>2298639.19349</v>
      </c>
      <c r="H26" s="12">
        <f t="shared" si="2"/>
        <v>-0.14126664048962034</v>
      </c>
      <c r="I26" s="12">
        <f t="shared" si="3"/>
        <v>0.97055869813190609</v>
      </c>
      <c r="J26" s="11">
        <v>2808921.9489500001</v>
      </c>
      <c r="K26" s="11">
        <v>2834250.97591</v>
      </c>
      <c r="L26" s="12">
        <f t="shared" si="4"/>
        <v>0.90173480859687627</v>
      </c>
      <c r="M26" s="12">
        <f t="shared" si="5"/>
        <v>0.99224086527576438</v>
      </c>
    </row>
    <row r="27" spans="1:13" ht="15.75" x14ac:dyDescent="0.25">
      <c r="A27" s="8" t="s">
        <v>6</v>
      </c>
      <c r="B27" s="7">
        <f>B28</f>
        <v>2650682.4273799998</v>
      </c>
      <c r="C27" s="7">
        <f>C28</f>
        <v>3013924.8226800002</v>
      </c>
      <c r="D27" s="9">
        <f t="shared" si="0"/>
        <v>13.703731218342826</v>
      </c>
      <c r="E27" s="9">
        <f t="shared" si="1"/>
        <v>11.643638199087301</v>
      </c>
      <c r="F27" s="7">
        <f>F28</f>
        <v>26892125.458769999</v>
      </c>
      <c r="G27" s="7">
        <f>G28</f>
        <v>28844944.95544</v>
      </c>
      <c r="H27" s="9">
        <f t="shared" si="2"/>
        <v>7.2616777713014544</v>
      </c>
      <c r="I27" s="9">
        <f t="shared" si="3"/>
        <v>12.179254709884564</v>
      </c>
      <c r="J27" s="7">
        <f>J28</f>
        <v>32066453.221530002</v>
      </c>
      <c r="K27" s="7">
        <f>K28</f>
        <v>33795937.757270001</v>
      </c>
      <c r="L27" s="9">
        <f t="shared" si="4"/>
        <v>5.3934388184184705</v>
      </c>
      <c r="M27" s="9">
        <f t="shared" si="5"/>
        <v>11.831595299111687</v>
      </c>
    </row>
    <row r="28" spans="1:13" ht="14.25" x14ac:dyDescent="0.2">
      <c r="A28" s="10" t="s">
        <v>33</v>
      </c>
      <c r="B28" s="11">
        <v>2650682.4273799998</v>
      </c>
      <c r="C28" s="11">
        <v>3013924.8226800002</v>
      </c>
      <c r="D28" s="12">
        <f t="shared" si="0"/>
        <v>13.703731218342826</v>
      </c>
      <c r="E28" s="12">
        <f t="shared" si="1"/>
        <v>11.643638199087301</v>
      </c>
      <c r="F28" s="11">
        <v>26892125.458769999</v>
      </c>
      <c r="G28" s="11">
        <v>28844944.95544</v>
      </c>
      <c r="H28" s="12">
        <f t="shared" si="2"/>
        <v>7.2616777713014544</v>
      </c>
      <c r="I28" s="12">
        <f t="shared" si="3"/>
        <v>12.179254709884564</v>
      </c>
      <c r="J28" s="11">
        <v>32066453.221530002</v>
      </c>
      <c r="K28" s="11">
        <v>33795937.757270001</v>
      </c>
      <c r="L28" s="12">
        <f t="shared" si="4"/>
        <v>5.3934388184184705</v>
      </c>
      <c r="M28" s="12">
        <f t="shared" si="5"/>
        <v>11.831595299111687</v>
      </c>
    </row>
    <row r="29" spans="1:13" ht="15.75" x14ac:dyDescent="0.25">
      <c r="A29" s="8" t="s">
        <v>7</v>
      </c>
      <c r="B29" s="7">
        <f>B30+B31+B32+B33+B34+B35+B36+B37+B38+B39+B40</f>
        <v>13181241.676170001</v>
      </c>
      <c r="C29" s="7">
        <f>C30+C31+C32+C33+C34+C35+C36+C37+C38+C39+C40</f>
        <v>14073151.43431</v>
      </c>
      <c r="D29" s="9">
        <f t="shared" si="0"/>
        <v>6.7665078909254692</v>
      </c>
      <c r="E29" s="9">
        <f t="shared" si="1"/>
        <v>54.368537127732488</v>
      </c>
      <c r="F29" s="7">
        <f>F30+F31+F32+F33+F34+F35+F36+F37+F38+F39+F40</f>
        <v>121761934.31065001</v>
      </c>
      <c r="G29" s="7">
        <f>G30+G31+G32+G33+G34+G35+G36+G37+G38+G39+G40</f>
        <v>129137046.83551</v>
      </c>
      <c r="H29" s="9">
        <f t="shared" si="2"/>
        <v>6.0569935642151869</v>
      </c>
      <c r="I29" s="9">
        <f t="shared" si="3"/>
        <v>54.52577525530512</v>
      </c>
      <c r="J29" s="7">
        <f>J30+J31+J32+J33+J34+J35+J36+J37+J38+J39+J40</f>
        <v>145984037.78327</v>
      </c>
      <c r="K29" s="7">
        <f>K30+K31+K32+K33+K34+K35+K36+K37+K38+K39+K40</f>
        <v>156441782.81958997</v>
      </c>
      <c r="L29" s="9">
        <f t="shared" si="4"/>
        <v>7.16362226659718</v>
      </c>
      <c r="M29" s="9">
        <f t="shared" si="5"/>
        <v>54.768590103547112</v>
      </c>
    </row>
    <row r="30" spans="1:13" ht="14.25" x14ac:dyDescent="0.2">
      <c r="A30" s="10" t="s">
        <v>34</v>
      </c>
      <c r="B30" s="11">
        <v>1508490.2202399999</v>
      </c>
      <c r="C30" s="11">
        <v>1296330.21795</v>
      </c>
      <c r="D30" s="12">
        <f t="shared" si="0"/>
        <v>-14.064393619750842</v>
      </c>
      <c r="E30" s="12">
        <f t="shared" si="1"/>
        <v>5.0080877700632591</v>
      </c>
      <c r="F30" s="11">
        <v>14205838.1185</v>
      </c>
      <c r="G30" s="11">
        <v>13659188.605289999</v>
      </c>
      <c r="H30" s="12">
        <f t="shared" si="2"/>
        <v>-3.8480623856899294</v>
      </c>
      <c r="I30" s="12">
        <f t="shared" si="3"/>
        <v>5.7673445871078162</v>
      </c>
      <c r="J30" s="11">
        <v>16950380.948970001</v>
      </c>
      <c r="K30" s="11">
        <v>16213084.8224</v>
      </c>
      <c r="L30" s="12">
        <f t="shared" si="4"/>
        <v>-4.3497318956409856</v>
      </c>
      <c r="M30" s="12">
        <f t="shared" si="5"/>
        <v>5.6760270878278005</v>
      </c>
    </row>
    <row r="31" spans="1:13" ht="14.25" x14ac:dyDescent="0.2">
      <c r="A31" s="10" t="s">
        <v>35</v>
      </c>
      <c r="B31" s="11">
        <v>3809159.2869099998</v>
      </c>
      <c r="C31" s="11">
        <v>4032435.1768</v>
      </c>
      <c r="D31" s="12">
        <f t="shared" si="0"/>
        <v>5.8615529851239749</v>
      </c>
      <c r="E31" s="12">
        <f t="shared" si="1"/>
        <v>15.578429795797508</v>
      </c>
      <c r="F31" s="11">
        <v>34007311.047540002</v>
      </c>
      <c r="G31" s="11">
        <v>35174449.822169997</v>
      </c>
      <c r="H31" s="12">
        <f t="shared" si="2"/>
        <v>3.4320231111433994</v>
      </c>
      <c r="I31" s="12">
        <f t="shared" si="3"/>
        <v>14.851773311616896</v>
      </c>
      <c r="J31" s="11">
        <v>40727741.179669999</v>
      </c>
      <c r="K31" s="11">
        <v>42683677.936329998</v>
      </c>
      <c r="L31" s="12">
        <f t="shared" si="4"/>
        <v>4.8024680475929298</v>
      </c>
      <c r="M31" s="12">
        <f t="shared" si="5"/>
        <v>14.943097802091401</v>
      </c>
    </row>
    <row r="32" spans="1:13" ht="14.25" x14ac:dyDescent="0.2">
      <c r="A32" s="10" t="s">
        <v>36</v>
      </c>
      <c r="B32" s="11">
        <v>304893.73233000003</v>
      </c>
      <c r="C32" s="11">
        <v>233085.51430000001</v>
      </c>
      <c r="D32" s="12">
        <f t="shared" si="0"/>
        <v>-23.551883956826895</v>
      </c>
      <c r="E32" s="12">
        <f t="shared" si="1"/>
        <v>0.90047481527562345</v>
      </c>
      <c r="F32" s="11">
        <v>1788059.42784</v>
      </c>
      <c r="G32" s="11">
        <v>2231277.2457499998</v>
      </c>
      <c r="H32" s="12">
        <f t="shared" si="2"/>
        <v>24.787644695087842</v>
      </c>
      <c r="I32" s="12">
        <f t="shared" si="3"/>
        <v>0.94211633776176884</v>
      </c>
      <c r="J32" s="11">
        <v>2161972.6787299998</v>
      </c>
      <c r="K32" s="11">
        <v>2686746.3551699999</v>
      </c>
      <c r="L32" s="12">
        <f t="shared" si="4"/>
        <v>24.272909718186913</v>
      </c>
      <c r="M32" s="12">
        <f t="shared" si="5"/>
        <v>0.940601079752452</v>
      </c>
    </row>
    <row r="33" spans="1:13" ht="14.25" x14ac:dyDescent="0.2">
      <c r="A33" s="10" t="s">
        <v>37</v>
      </c>
      <c r="B33" s="11">
        <v>1640848.5190300001</v>
      </c>
      <c r="C33" s="11">
        <v>1929862.38879</v>
      </c>
      <c r="D33" s="12">
        <f t="shared" si="0"/>
        <v>17.613683798846505</v>
      </c>
      <c r="E33" s="12">
        <f t="shared" si="1"/>
        <v>7.4556005046987535</v>
      </c>
      <c r="F33" s="11">
        <v>14520294.32302</v>
      </c>
      <c r="G33" s="11">
        <v>16636336.10509</v>
      </c>
      <c r="H33" s="12">
        <f t="shared" si="2"/>
        <v>14.572995112883463</v>
      </c>
      <c r="I33" s="12">
        <f t="shared" si="3"/>
        <v>7.0243911082564683</v>
      </c>
      <c r="J33" s="11">
        <v>17445060.983410001</v>
      </c>
      <c r="K33" s="11">
        <v>19839374.004020002</v>
      </c>
      <c r="L33" s="12">
        <f t="shared" si="4"/>
        <v>13.724876186371363</v>
      </c>
      <c r="M33" s="12">
        <f t="shared" si="5"/>
        <v>6.9455520331814871</v>
      </c>
    </row>
    <row r="34" spans="1:13" ht="14.25" x14ac:dyDescent="0.2">
      <c r="A34" s="10" t="s">
        <v>38</v>
      </c>
      <c r="B34" s="11">
        <v>1066912.67787</v>
      </c>
      <c r="C34" s="11">
        <v>954534.87621000002</v>
      </c>
      <c r="D34" s="12">
        <f t="shared" si="0"/>
        <v>-10.532989624263598</v>
      </c>
      <c r="E34" s="12">
        <f t="shared" si="1"/>
        <v>3.6876363548832511</v>
      </c>
      <c r="F34" s="11">
        <v>9124746.4581000004</v>
      </c>
      <c r="G34" s="11">
        <v>9181865.5544000007</v>
      </c>
      <c r="H34" s="12">
        <f t="shared" si="2"/>
        <v>0.62598009229391727</v>
      </c>
      <c r="I34" s="12">
        <f t="shared" si="3"/>
        <v>3.8768761553092461</v>
      </c>
      <c r="J34" s="11">
        <v>11031259.775629999</v>
      </c>
      <c r="K34" s="11">
        <v>11310488.79108</v>
      </c>
      <c r="L34" s="12">
        <f t="shared" si="4"/>
        <v>2.5312522878562516</v>
      </c>
      <c r="M34" s="12">
        <f t="shared" si="5"/>
        <v>3.9596808046082592</v>
      </c>
    </row>
    <row r="35" spans="1:13" ht="14.25" x14ac:dyDescent="0.2">
      <c r="A35" s="10" t="s">
        <v>39</v>
      </c>
      <c r="B35" s="11">
        <v>1219311.4793700001</v>
      </c>
      <c r="C35" s="11">
        <v>1324090.3751399999</v>
      </c>
      <c r="D35" s="12">
        <f t="shared" si="0"/>
        <v>8.593283795223309</v>
      </c>
      <c r="E35" s="12">
        <f t="shared" si="1"/>
        <v>5.1153330550942018</v>
      </c>
      <c r="F35" s="11">
        <v>11082750.397019999</v>
      </c>
      <c r="G35" s="11">
        <v>12555562.46235</v>
      </c>
      <c r="H35" s="12">
        <f t="shared" si="2"/>
        <v>13.289228869812133</v>
      </c>
      <c r="I35" s="12">
        <f t="shared" si="3"/>
        <v>5.3013584699521736</v>
      </c>
      <c r="J35" s="11">
        <v>13113275.099269999</v>
      </c>
      <c r="K35" s="11">
        <v>14711221.921049999</v>
      </c>
      <c r="L35" s="12">
        <f t="shared" si="4"/>
        <v>12.185718744426827</v>
      </c>
      <c r="M35" s="12">
        <f t="shared" si="5"/>
        <v>5.1502409956901314</v>
      </c>
    </row>
    <row r="36" spans="1:13" ht="14.25" x14ac:dyDescent="0.2">
      <c r="A36" s="10" t="s">
        <v>40</v>
      </c>
      <c r="B36" s="11">
        <v>1286962.82278</v>
      </c>
      <c r="C36" s="11">
        <v>1352621.8566000001</v>
      </c>
      <c r="D36" s="12">
        <f t="shared" si="0"/>
        <v>5.1018594055551905</v>
      </c>
      <c r="E36" s="12">
        <f t="shared" si="1"/>
        <v>5.2255581824445274</v>
      </c>
      <c r="F36" s="11">
        <v>13727771.938890001</v>
      </c>
      <c r="G36" s="11">
        <v>14081405.07179</v>
      </c>
      <c r="H36" s="12">
        <f t="shared" si="2"/>
        <v>2.5760417238443258</v>
      </c>
      <c r="I36" s="12">
        <f t="shared" si="3"/>
        <v>5.9456178303452294</v>
      </c>
      <c r="J36" s="11">
        <v>16407352.016039999</v>
      </c>
      <c r="K36" s="11">
        <v>16885883.880100001</v>
      </c>
      <c r="L36" s="12">
        <f t="shared" si="4"/>
        <v>2.9165697401517545</v>
      </c>
      <c r="M36" s="12">
        <f t="shared" si="5"/>
        <v>5.9115668211976118</v>
      </c>
    </row>
    <row r="37" spans="1:13" ht="14.25" x14ac:dyDescent="0.2">
      <c r="A37" s="13" t="s">
        <v>41</v>
      </c>
      <c r="B37" s="11">
        <v>402911.5589</v>
      </c>
      <c r="C37" s="11">
        <v>390090.81875999999</v>
      </c>
      <c r="D37" s="12">
        <f t="shared" si="0"/>
        <v>-3.1820234135258527</v>
      </c>
      <c r="E37" s="12">
        <f t="shared" si="1"/>
        <v>1.5070304090691735</v>
      </c>
      <c r="F37" s="11">
        <v>3753798.87848</v>
      </c>
      <c r="G37" s="11">
        <v>3786883.2077199998</v>
      </c>
      <c r="H37" s="12">
        <f t="shared" si="2"/>
        <v>0.88135593597375905</v>
      </c>
      <c r="I37" s="12">
        <f t="shared" si="3"/>
        <v>1.5989427338015541</v>
      </c>
      <c r="J37" s="11">
        <v>4438635.2450799998</v>
      </c>
      <c r="K37" s="11">
        <v>4531481.9066399997</v>
      </c>
      <c r="L37" s="12">
        <f t="shared" si="4"/>
        <v>2.091783992904479</v>
      </c>
      <c r="M37" s="12">
        <f t="shared" si="5"/>
        <v>1.5864232088981813</v>
      </c>
    </row>
    <row r="38" spans="1:13" ht="14.25" x14ac:dyDescent="0.2">
      <c r="A38" s="10" t="s">
        <v>42</v>
      </c>
      <c r="B38" s="11">
        <v>568425.10135000001</v>
      </c>
      <c r="C38" s="11">
        <v>760800.45869</v>
      </c>
      <c r="D38" s="12">
        <f t="shared" si="0"/>
        <v>33.843571806225967</v>
      </c>
      <c r="E38" s="12">
        <f t="shared" si="1"/>
        <v>2.93918588016041</v>
      </c>
      <c r="F38" s="11">
        <v>6760502.3654399998</v>
      </c>
      <c r="G38" s="11">
        <v>7633173.5628199996</v>
      </c>
      <c r="H38" s="12">
        <f t="shared" si="2"/>
        <v>12.908377960802664</v>
      </c>
      <c r="I38" s="12">
        <f t="shared" si="3"/>
        <v>3.2229690578351704</v>
      </c>
      <c r="J38" s="11">
        <v>8075300.4797099996</v>
      </c>
      <c r="K38" s="11">
        <v>8801330.5239499994</v>
      </c>
      <c r="L38" s="12">
        <f t="shared" si="4"/>
        <v>8.9907495834269309</v>
      </c>
      <c r="M38" s="12">
        <f t="shared" si="5"/>
        <v>3.0812514095926899</v>
      </c>
    </row>
    <row r="39" spans="1:13" ht="14.25" x14ac:dyDescent="0.2">
      <c r="A39" s="10" t="s">
        <v>43</v>
      </c>
      <c r="B39" s="11">
        <v>707493.65618000005</v>
      </c>
      <c r="C39" s="11">
        <v>1140025.5587599999</v>
      </c>
      <c r="D39" s="12">
        <f>(C39-B39)/B39*100</f>
        <v>61.135799424038282</v>
      </c>
      <c r="E39" s="12">
        <f t="shared" si="1"/>
        <v>4.4042389657584158</v>
      </c>
      <c r="F39" s="11">
        <v>6679531.7531500002</v>
      </c>
      <c r="G39" s="11">
        <v>8050042.6320700003</v>
      </c>
      <c r="H39" s="12">
        <f t="shared" si="2"/>
        <v>20.518068175567556</v>
      </c>
      <c r="I39" s="12">
        <f t="shared" si="3"/>
        <v>3.3989844595948728</v>
      </c>
      <c r="J39" s="11">
        <v>8290704.1778199999</v>
      </c>
      <c r="K39" s="11">
        <v>11357391.900319999</v>
      </c>
      <c r="L39" s="12">
        <f t="shared" si="4"/>
        <v>36.989472265869338</v>
      </c>
      <c r="M39" s="12">
        <f t="shared" si="5"/>
        <v>3.9761010800503378</v>
      </c>
    </row>
    <row r="40" spans="1:13" ht="14.25" x14ac:dyDescent="0.2">
      <c r="A40" s="10" t="s">
        <v>44</v>
      </c>
      <c r="B40" s="11">
        <v>665832.62121000001</v>
      </c>
      <c r="C40" s="11">
        <v>659274.19230999995</v>
      </c>
      <c r="D40" s="12">
        <f>(C40-B40)/B40*100</f>
        <v>-0.98499663294982431</v>
      </c>
      <c r="E40" s="12">
        <f t="shared" si="1"/>
        <v>2.5469613944873668</v>
      </c>
      <c r="F40" s="11">
        <v>6111329.6026699999</v>
      </c>
      <c r="G40" s="11">
        <v>6146862.5660600001</v>
      </c>
      <c r="H40" s="12">
        <f t="shared" si="2"/>
        <v>0.58142770395620691</v>
      </c>
      <c r="I40" s="12">
        <f t="shared" si="3"/>
        <v>2.595401203723926</v>
      </c>
      <c r="J40" s="11">
        <v>7342355.1989399996</v>
      </c>
      <c r="K40" s="11">
        <v>7421100.7785299998</v>
      </c>
      <c r="L40" s="12">
        <f t="shared" si="4"/>
        <v>1.0724839299707067</v>
      </c>
      <c r="M40" s="12">
        <f t="shared" si="5"/>
        <v>2.5980477806567688</v>
      </c>
    </row>
    <row r="41" spans="1:13" ht="15.75" x14ac:dyDescent="0.25">
      <c r="A41" s="8" t="s">
        <v>8</v>
      </c>
      <c r="B41" s="7">
        <f>B42</f>
        <v>583303.73604999995</v>
      </c>
      <c r="C41" s="7">
        <f>C42</f>
        <v>688042.73155999999</v>
      </c>
      <c r="D41" s="9">
        <f t="shared" si="0"/>
        <v>17.956167436757507</v>
      </c>
      <c r="E41" s="9">
        <f t="shared" si="1"/>
        <v>2.6581023426698049</v>
      </c>
      <c r="F41" s="7">
        <f>F42</f>
        <v>5090032.31702</v>
      </c>
      <c r="G41" s="7">
        <f>G42</f>
        <v>6098834.5943900002</v>
      </c>
      <c r="H41" s="9">
        <f t="shared" si="2"/>
        <v>19.819172345856767</v>
      </c>
      <c r="I41" s="9">
        <f t="shared" si="3"/>
        <v>2.5751222639973408</v>
      </c>
      <c r="J41" s="7">
        <f>J42</f>
        <v>6109866.0973899998</v>
      </c>
      <c r="K41" s="7">
        <f>K42</f>
        <v>7219159.0112899998</v>
      </c>
      <c r="L41" s="9">
        <f t="shared" si="4"/>
        <v>18.155764729015349</v>
      </c>
      <c r="M41" s="9">
        <f t="shared" si="5"/>
        <v>2.5273501340599633</v>
      </c>
    </row>
    <row r="42" spans="1:13" ht="14.25" x14ac:dyDescent="0.2">
      <c r="A42" s="10" t="s">
        <v>45</v>
      </c>
      <c r="B42" s="11">
        <v>583303.73604999995</v>
      </c>
      <c r="C42" s="11">
        <v>688042.73155999999</v>
      </c>
      <c r="D42" s="12">
        <f t="shared" si="0"/>
        <v>17.956167436757507</v>
      </c>
      <c r="E42" s="12">
        <f t="shared" si="1"/>
        <v>2.6581023426698049</v>
      </c>
      <c r="F42" s="11">
        <v>5090032.31702</v>
      </c>
      <c r="G42" s="11">
        <v>6098834.5943900002</v>
      </c>
      <c r="H42" s="12">
        <f t="shared" si="2"/>
        <v>19.819172345856767</v>
      </c>
      <c r="I42" s="12">
        <f t="shared" si="3"/>
        <v>2.5751222639973408</v>
      </c>
      <c r="J42" s="11">
        <v>6109866.0973899998</v>
      </c>
      <c r="K42" s="11">
        <v>7219159.0112899998</v>
      </c>
      <c r="L42" s="12">
        <f t="shared" si="4"/>
        <v>18.155764729015349</v>
      </c>
      <c r="M42" s="12">
        <f t="shared" si="5"/>
        <v>2.5273501340599633</v>
      </c>
    </row>
    <row r="43" spans="1:13" ht="15.75" x14ac:dyDescent="0.25">
      <c r="A43" s="8" t="s">
        <v>9</v>
      </c>
      <c r="B43" s="7">
        <f>B8+B22+B41</f>
        <v>20956387.318399999</v>
      </c>
      <c r="C43" s="7">
        <f>C8+C22+C41</f>
        <v>22334022.90134</v>
      </c>
      <c r="D43" s="9">
        <f t="shared" si="0"/>
        <v>6.573821918868707</v>
      </c>
      <c r="E43" s="9">
        <f t="shared" si="1"/>
        <v>86.282604077063738</v>
      </c>
      <c r="F43" s="14">
        <f>F8+F22+F41</f>
        <v>194451690.32867998</v>
      </c>
      <c r="G43" s="14">
        <f>G8+G22+G41</f>
        <v>206037714.55600002</v>
      </c>
      <c r="H43" s="15">
        <f t="shared" si="2"/>
        <v>5.9583047119499399</v>
      </c>
      <c r="I43" s="15">
        <f t="shared" si="3"/>
        <v>86.995687088207049</v>
      </c>
      <c r="J43" s="14">
        <f>J8+J22+J41</f>
        <v>233974822.57691002</v>
      </c>
      <c r="K43" s="14">
        <f>K8+K22+K41</f>
        <v>248754617.13266999</v>
      </c>
      <c r="L43" s="15">
        <f t="shared" si="4"/>
        <v>6.3168311842192724</v>
      </c>
      <c r="M43" s="15">
        <f t="shared" si="5"/>
        <v>87.086323209543366</v>
      </c>
    </row>
    <row r="44" spans="1:13" ht="30" x14ac:dyDescent="0.2">
      <c r="A44" s="18" t="s">
        <v>46</v>
      </c>
      <c r="B44" s="19">
        <f>B45-B43</f>
        <v>2993113.318599999</v>
      </c>
      <c r="C44" s="19">
        <f>C45-C43</f>
        <v>3550711.5016600005</v>
      </c>
      <c r="D44" s="20">
        <f>(C44-B44)/B44*100</f>
        <v>18.629370949470534</v>
      </c>
      <c r="E44" s="20">
        <f t="shared" ref="E44" si="6">C44/C$45*100</f>
        <v>13.717395922936257</v>
      </c>
      <c r="F44" s="19">
        <f>F45-F43</f>
        <v>29977311.736320019</v>
      </c>
      <c r="G44" s="19">
        <f>G45-G43</f>
        <v>30798985.574999988</v>
      </c>
      <c r="H44" s="21">
        <f>(G44-F44)/F44*100</f>
        <v>2.7409857358371559</v>
      </c>
      <c r="I44" s="20">
        <f t="shared" si="3"/>
        <v>13.004312911792951</v>
      </c>
      <c r="J44" s="19">
        <f>J45-J43</f>
        <v>36097992.472090006</v>
      </c>
      <c r="K44" s="19">
        <f>K45-K43</f>
        <v>36886810.780330002</v>
      </c>
      <c r="L44" s="21">
        <f>(K44-J44)/J44*100</f>
        <v>2.1852137867497463</v>
      </c>
      <c r="M44" s="20">
        <f t="shared" si="5"/>
        <v>12.913676790456636</v>
      </c>
    </row>
    <row r="45" spans="1:13" ht="20.25" x14ac:dyDescent="0.2">
      <c r="A45" s="22" t="s">
        <v>47</v>
      </c>
      <c r="B45" s="23">
        <v>23949500.636999998</v>
      </c>
      <c r="C45" s="23">
        <v>25884734.403000001</v>
      </c>
      <c r="D45" s="24">
        <f>(C45-B45)/B45*100</f>
        <v>8.0804764797902564</v>
      </c>
      <c r="E45" s="25">
        <f>C45/C$45*100</f>
        <v>100</v>
      </c>
      <c r="F45" s="23">
        <v>224429002.065</v>
      </c>
      <c r="G45" s="23">
        <v>236836700.13100001</v>
      </c>
      <c r="H45" s="24">
        <f>(G45-F45)/F45*100</f>
        <v>5.5285626865668851</v>
      </c>
      <c r="I45" s="25">
        <f>G45/G$45*100</f>
        <v>100</v>
      </c>
      <c r="J45" s="23">
        <v>270072815.04900002</v>
      </c>
      <c r="K45" s="23">
        <v>285641427.91299999</v>
      </c>
      <c r="L45" s="24">
        <f>(K45-J45)/J45*100</f>
        <v>5.7645982847904582</v>
      </c>
      <c r="M45" s="25">
        <f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SEKTOR_USD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Göksel Mehmet MERCAN</cp:lastModifiedBy>
  <cp:lastPrinted>2016-02-26T09:44:09Z</cp:lastPrinted>
  <dcterms:created xsi:type="dcterms:W3CDTF">2013-08-01T04:41:02Z</dcterms:created>
  <dcterms:modified xsi:type="dcterms:W3CDTF">2026-11-03T17:29:38Z</dcterms:modified>
</cp:coreProperties>
</file>